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55" activeTab="2"/>
  </bookViews>
  <sheets>
    <sheet name="Operating Expenses" sheetId="1" r:id="rId1"/>
    <sheet name="Income" sheetId="2" r:id="rId2"/>
    <sheet name="Operating Pro Forma" sheetId="3" r:id="rId3"/>
  </sheets>
  <definedNames>
    <definedName name="CDBGRent">'Income'!$G$12</definedName>
    <definedName name="HOMERent">'Income'!$G$37</definedName>
    <definedName name="IncCDBG">'Income'!$B$41</definedName>
    <definedName name="IncExpenses">'Operating Expenses'!$B$48</definedName>
    <definedName name="IncHOME">'Income'!$C$41</definedName>
    <definedName name="IncMarket">'Income'!$D$41</definedName>
    <definedName name="IncOther">'Income'!$C$41</definedName>
    <definedName name="IncOtherRevenue">'Income'!$B$47</definedName>
    <definedName name="Management">'Operating Expenses'!$B$5</definedName>
    <definedName name="MarketRent">'Income'!$G$21</definedName>
    <definedName name="OtherRevenue">'Income'!$B$46</definedName>
    <definedName name="Vac2CDBG">'Income'!$B$43</definedName>
    <definedName name="Vac2HOME">'Income'!$C$43</definedName>
    <definedName name="Vac2Market">'Income'!$D$43</definedName>
    <definedName name="VacCDBG">'Income'!$B$42</definedName>
    <definedName name="VacHOME">'Income'!$C$42</definedName>
    <definedName name="VacMarket">'Income'!$D$42</definedName>
  </definedNames>
  <calcPr fullCalcOnLoad="1"/>
</workbook>
</file>

<file path=xl/sharedStrings.xml><?xml version="1.0" encoding="utf-8"?>
<sst xmlns="http://schemas.openxmlformats.org/spreadsheetml/2006/main" count="260" uniqueCount="160">
  <si>
    <t>Operating Expenses</t>
  </si>
  <si>
    <t>Enter data in green cells only</t>
  </si>
  <si>
    <t>Expense</t>
  </si>
  <si>
    <t>Annual Cost</t>
  </si>
  <si>
    <t>Monthly Cost</t>
  </si>
  <si>
    <t>Additional Information</t>
  </si>
  <si>
    <t>Management Expenses</t>
  </si>
  <si>
    <t>Management Fee</t>
  </si>
  <si>
    <t/>
  </si>
  <si>
    <t>of monthly GPR</t>
  </si>
  <si>
    <t>Management Administrative Payroll Costs</t>
  </si>
  <si>
    <t>per unit per year</t>
  </si>
  <si>
    <t>Legal Fees</t>
  </si>
  <si>
    <t>Accounting / Audit Fees</t>
  </si>
  <si>
    <t>Advertising / Marketing</t>
  </si>
  <si>
    <t>Telephone</t>
  </si>
  <si>
    <t>Office Supplies</t>
  </si>
  <si>
    <t>Other Administrative Expenses</t>
  </si>
  <si>
    <t>Other Management Expenses</t>
  </si>
  <si>
    <t>Operations and Maintenance Expenses</t>
  </si>
  <si>
    <t>Security</t>
  </si>
  <si>
    <t>Operations and Maintenance Administrative Payroll Costs</t>
  </si>
  <si>
    <t>Elevator (if any)</t>
  </si>
  <si>
    <t>Other Mechanical Equipment</t>
  </si>
  <si>
    <t>Interior Painting</t>
  </si>
  <si>
    <t>Routine Repairs and Supplies</t>
  </si>
  <si>
    <t>Exterminating</t>
  </si>
  <si>
    <t>Lawn and Landscaping</t>
  </si>
  <si>
    <t>Garbage Removal</t>
  </si>
  <si>
    <t>Snow Removal</t>
  </si>
  <si>
    <t>Resident Service Cost</t>
  </si>
  <si>
    <t>Other Maintenance Costs</t>
  </si>
  <si>
    <t>Utilities Paid by the Property</t>
  </si>
  <si>
    <t>Electricity</t>
  </si>
  <si>
    <t>Natural Gas, Oil, Other Fuel</t>
  </si>
  <si>
    <t>Sewer and Water</t>
  </si>
  <si>
    <t>Other Utilities Paid by the Property</t>
  </si>
  <si>
    <t>Taxes / Insurance / Reserves / Other Expenses</t>
  </si>
  <si>
    <t>Real Estate Taxes</t>
  </si>
  <si>
    <t>of EGI (Year 2)</t>
  </si>
  <si>
    <t>Other Taxes and Licenses</t>
  </si>
  <si>
    <t>Property Insurance</t>
  </si>
  <si>
    <t>Reserve for Replacement</t>
  </si>
  <si>
    <t>Operating Reserve</t>
  </si>
  <si>
    <t>Other Operating Expense 1</t>
  </si>
  <si>
    <t>Other Operating Expense 2</t>
  </si>
  <si>
    <t>Other Operating Expense 3</t>
  </si>
  <si>
    <t>Other Operating Expense 4</t>
  </si>
  <si>
    <t>Other Operating Expense 5</t>
  </si>
  <si>
    <t>Other Operating Expense 6</t>
  </si>
  <si>
    <t>TOTAL</t>
  </si>
  <si>
    <t>Operating Expense Increase per Year</t>
  </si>
  <si>
    <t>Rent Increase per Year*</t>
  </si>
  <si>
    <t>HOME Units</t>
  </si>
  <si>
    <t>Market Rate Units</t>
  </si>
  <si>
    <t xml:space="preserve"> Affordable Units</t>
  </si>
  <si>
    <t>Rent Increase per Year</t>
  </si>
  <si>
    <t>Tests of the Adequacy of Reserve for Replacement**</t>
  </si>
  <si>
    <t>Average Capital Needs for Operations per Year</t>
  </si>
  <si>
    <t>Reserve for Replacement per Year</t>
  </si>
  <si>
    <t>$720 per Unit, per Year Test:  need data</t>
  </si>
  <si>
    <t>**  NOTE:  This information is presented for informational purposes only.  If the reserve for replacement is insufficient to cover average annual capital needs or meet the $720 per unit per year benchmark, increase contributions toward the reserve for replacement.</t>
  </si>
  <si>
    <t>Additional Reserve for Replacement Funds (Years 1-5)***</t>
  </si>
  <si>
    <t>Year 1</t>
  </si>
  <si>
    <t>Year 2</t>
  </si>
  <si>
    <t>Year 3</t>
  </si>
  <si>
    <t>Year 4</t>
  </si>
  <si>
    <t>Year 5</t>
  </si>
  <si>
    <t>***  Some properties may draw larger-than-average amounts from their reserve for replacement during the first few years of operations.  If this will be the case for this project, enter the additional amounts you expect to withdraw from the reserve for replacement for Years 1-5.</t>
  </si>
  <si>
    <t>* NOTE: Use to compare increases in rent to increases in operating expenses.</t>
  </si>
  <si>
    <t xml:space="preserve">Average Capital Needs Test: </t>
  </si>
  <si>
    <t>Operating Pro-Forma</t>
  </si>
  <si>
    <t>"####" indicates that the columns should be widened.</t>
  </si>
  <si>
    <t>PROJECT TIMELINE</t>
  </si>
  <si>
    <t>Project Year</t>
  </si>
  <si>
    <t>Gross Potential Rent (GPR) Projections</t>
  </si>
  <si>
    <t>HOME Rents</t>
  </si>
  <si>
    <t>Market Rents</t>
  </si>
  <si>
    <t xml:space="preserve">Gross Potential Rent </t>
  </si>
  <si>
    <t>Effective Gross Income (EGI) Projections</t>
  </si>
  <si>
    <t>Vacancy Loss</t>
  </si>
  <si>
    <t>Other Revenue</t>
  </si>
  <si>
    <t>Effective Gross Income</t>
  </si>
  <si>
    <t>Expense and Net Operating Income (NOI) Projections</t>
  </si>
  <si>
    <t>Utilities Paid by Property</t>
  </si>
  <si>
    <t>Taxes/Insurance/Reserves/Other Expenses</t>
  </si>
  <si>
    <t>Additional Reserve for Replacement</t>
  </si>
  <si>
    <t>Total Expenses</t>
  </si>
  <si>
    <t>Net Operating Income</t>
  </si>
  <si>
    <t>Debt Service</t>
  </si>
  <si>
    <t>First Mortgage Debt Service</t>
  </si>
  <si>
    <t>Second Mortgage Debt Service</t>
  </si>
  <si>
    <t>Deferred Payment 1 Loan Payoff</t>
  </si>
  <si>
    <t>Deferred Payment 2 Loan Payoff</t>
  </si>
  <si>
    <t>Custom Loan 1 Debt Service</t>
  </si>
  <si>
    <t>Custom Loan 2 Debt Service</t>
  </si>
  <si>
    <t>Cash Flow (After Debt Service)</t>
  </si>
  <si>
    <t>Cash Flow</t>
  </si>
  <si>
    <t>Proceeds from Property Sale</t>
  </si>
  <si>
    <t>Net Cash Return</t>
  </si>
  <si>
    <t>Developer Return on Equity</t>
  </si>
  <si>
    <t>Cash on Cash</t>
  </si>
  <si>
    <t>Project Value based on Capitalization Rate</t>
  </si>
  <si>
    <t>NOTE: Value equals $0 if income is negative.</t>
  </si>
  <si>
    <t>IRR</t>
  </si>
  <si>
    <t>IRR (Year 1 through sale of project)</t>
  </si>
  <si>
    <t>Debt at Year End</t>
  </si>
  <si>
    <t>First Mortgage Remaining</t>
  </si>
  <si>
    <t>Second Mortgage Remaining</t>
  </si>
  <si>
    <t>Deferred Payment Loan 1 Remaining</t>
  </si>
  <si>
    <t>Deferred Payment Loan 2 Remaining</t>
  </si>
  <si>
    <t>Unit Characteristics</t>
  </si>
  <si>
    <t>Number of Units</t>
  </si>
  <si>
    <t>Square Footage per Unit</t>
  </si>
  <si>
    <t>Gross Rent, 
per unit,
per month</t>
  </si>
  <si>
    <t>Within Rent Limit?</t>
  </si>
  <si>
    <t>Rent Projections</t>
  </si>
  <si>
    <t>Vacancy Year 1 (Lease-Up)</t>
  </si>
  <si>
    <t>Stabilized Vacancy Rate
(after Year 1)</t>
  </si>
  <si>
    <t>Other Monthly Revenue*</t>
  </si>
  <si>
    <t>Annual Increase in Other Revenue</t>
  </si>
  <si>
    <t>* "Other revenue" refers to income to the property from sources other than rents (e.g., commercial space,  laundry facilities).</t>
  </si>
  <si>
    <t>CDBG Funded Units</t>
  </si>
  <si>
    <t xml:space="preserve">  1 BR</t>
  </si>
  <si>
    <t xml:space="preserve">  2 BR</t>
  </si>
  <si>
    <t xml:space="preserve">  3 BR</t>
  </si>
  <si>
    <t xml:space="preserve">  4 BR</t>
  </si>
  <si>
    <t xml:space="preserve">  5 BR</t>
  </si>
  <si>
    <t xml:space="preserve">  Studio</t>
  </si>
  <si>
    <t>Total CDBG Funded Units</t>
  </si>
  <si>
    <t>Total Market Units</t>
  </si>
  <si>
    <t>Affordable CDBG Funded Units</t>
  </si>
  <si>
    <t xml:space="preserve">  0 BR High HOME Units</t>
  </si>
  <si>
    <t xml:space="preserve">  0 BR Low HOME Units</t>
  </si>
  <si>
    <t xml:space="preserve">  1 BR High HOME Units</t>
  </si>
  <si>
    <t xml:space="preserve">  1 BR Low HOME Units</t>
  </si>
  <si>
    <t xml:space="preserve">  2 BR High HOME Units</t>
  </si>
  <si>
    <t xml:space="preserve">  2 BR Low HOME Units</t>
  </si>
  <si>
    <t xml:space="preserve">  3 BR High HOME Units</t>
  </si>
  <si>
    <t xml:space="preserve">  3 BR Low HOME Units</t>
  </si>
  <si>
    <t xml:space="preserve">  4 BR High HOME Units</t>
  </si>
  <si>
    <t xml:space="preserve">  4 BR Low HOME Units</t>
  </si>
  <si>
    <t xml:space="preserve">  5 BR High HOME Units</t>
  </si>
  <si>
    <t xml:space="preserve">  5 BR Low HOME Units</t>
  </si>
  <si>
    <t>Monthly Rental Rate</t>
  </si>
  <si>
    <t>SF / Unit</t>
  </si>
  <si>
    <t>Total HOME Units</t>
  </si>
  <si>
    <t>Total Monthly Rent</t>
  </si>
  <si>
    <t>Total Annual Rent</t>
  </si>
  <si>
    <t>Total Monthly Rent After Utilities</t>
  </si>
  <si>
    <t>Monthly Utility Allowance Per Unit</t>
  </si>
  <si>
    <t>Total Annual Rent After Utilities</t>
  </si>
  <si>
    <t>Yes/No</t>
  </si>
  <si>
    <t>CDBG Rents</t>
  </si>
  <si>
    <t>Rents, Vacany and Rent Increases</t>
  </si>
  <si>
    <t>Loan Amt</t>
  </si>
  <si>
    <t>Term (yrs)</t>
  </si>
  <si>
    <t>Interest Rate</t>
  </si>
  <si>
    <t>Enter Debt Service in blue fields</t>
  </si>
  <si>
    <t>Other data based on entries in green fields on Operating Expense and Income Tabs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</si>
</sst>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0\)"/>
    <numFmt numFmtId="165" formatCode="0.0%"/>
    <numFmt numFmtId="166" formatCode="_(&quot;$&quot;* #,##0_);_(&quot;$&quot;* \(#,##0\);_(&quot;$&quot;* &quot;-&quot;??_);_(@_)"/>
    <numFmt numFmtId="167" formatCode="[$-409]dddd\,\ mmmm\ dd\,\ yyyy"/>
    <numFmt numFmtId="168" formatCode="[$-409]h:mm:ss\ AM/PM"/>
    <numFmt numFmtId="169" formatCode="&quot;$&quot;#,##0.00"/>
    <numFmt numFmtId="170" formatCode="&quot;$&quot;#,##0.0"/>
    <numFmt numFmtId="171" formatCode="&quot;$&quot;#,##0"/>
    <numFmt numFmtId="172" formatCode="_(* #,##0.0_);_(* \(#,##0.0\);_(* &quot;-&quot;??_);_(@_)"/>
    <numFmt numFmtId="173" formatCode="_(* #,##0_);_(* \(#,##0\);_(* &quot;-&quot;??_);_(@_)"/>
  </numFmts>
  <fonts count="56">
    <font>
      <sz val="10"/>
      <color theme="1"/>
      <name val="Arial"/>
      <family val="2"/>
    </font>
    <font>
      <sz val="10"/>
      <color indexed="8"/>
      <name val="Arial"/>
      <family val="2"/>
    </font>
    <font>
      <sz val="10"/>
      <name val="Arial"/>
      <family val="2"/>
    </font>
    <font>
      <b/>
      <sz val="18"/>
      <name val="Arial"/>
      <family val="2"/>
    </font>
    <font>
      <b/>
      <sz val="10"/>
      <name val="Arial"/>
      <family val="2"/>
    </font>
    <font>
      <b/>
      <sz val="10"/>
      <color indexed="17"/>
      <name val="Arial"/>
      <family val="2"/>
    </font>
    <font>
      <sz val="12"/>
      <name val="Arial"/>
      <family val="2"/>
    </font>
    <font>
      <sz val="9"/>
      <name val="Arial"/>
      <family val="2"/>
    </font>
    <font>
      <b/>
      <sz val="12"/>
      <name val="Arial"/>
      <family val="2"/>
    </font>
    <font>
      <b/>
      <sz val="9"/>
      <name val="Arial"/>
      <family val="2"/>
    </font>
    <font>
      <b/>
      <sz val="11"/>
      <name val="Arial"/>
      <family val="2"/>
    </font>
    <font>
      <sz val="11"/>
      <name val="Arial"/>
      <family val="2"/>
    </font>
    <font>
      <b/>
      <sz val="11"/>
      <color indexed="17"/>
      <name val="Arial"/>
      <family val="2"/>
    </font>
    <font>
      <b/>
      <u val="single"/>
      <sz val="10"/>
      <name val="Arial"/>
      <family val="2"/>
    </font>
    <font>
      <sz val="8"/>
      <name val="Arial"/>
      <family val="2"/>
    </font>
    <font>
      <sz val="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Arial"/>
      <family val="2"/>
    </font>
    <font>
      <b/>
      <sz val="9"/>
      <color indexed="8"/>
      <name val="Arial"/>
      <family val="2"/>
    </font>
    <font>
      <sz val="9"/>
      <color indexed="8"/>
      <name val="Arial"/>
      <family val="2"/>
    </font>
    <font>
      <b/>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Arial"/>
      <family val="2"/>
    </font>
    <font>
      <b/>
      <sz val="9"/>
      <color theme="1"/>
      <name val="Arial"/>
      <family val="2"/>
    </font>
    <font>
      <sz val="9"/>
      <color theme="1"/>
      <name val="Arial"/>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color rgb="FFC0C0C0"/>
      </bottom>
    </border>
    <border>
      <left>
        <color indexed="63"/>
      </left>
      <right>
        <color indexed="63"/>
      </right>
      <top style="thin">
        <color rgb="FFC0C0C0"/>
      </top>
      <bottom style="thin">
        <color rgb="FFC0C0C0"/>
      </bottom>
    </border>
    <border>
      <left>
        <color indexed="63"/>
      </left>
      <right>
        <color indexed="63"/>
      </right>
      <top style="thin">
        <color rgb="FFC0C0C0"/>
      </top>
      <bottom style="thin"/>
    </border>
    <border>
      <left style="thin"/>
      <right>
        <color indexed="63"/>
      </right>
      <top style="thin"/>
      <bottom style="thin">
        <color rgb="FFC0C0C0"/>
      </bottom>
    </border>
    <border>
      <left style="thin"/>
      <right>
        <color indexed="63"/>
      </right>
      <top style="thin">
        <color rgb="FFC0C0C0"/>
      </top>
      <bottom style="thin">
        <color rgb="FFC0C0C0"/>
      </bottom>
    </border>
    <border>
      <left style="thin"/>
      <right>
        <color indexed="63"/>
      </right>
      <top>
        <color indexed="63"/>
      </top>
      <bottom style="thin"/>
    </border>
    <border>
      <left style="thin"/>
      <right>
        <color indexed="63"/>
      </right>
      <top style="thin">
        <color rgb="FFC0C0C0"/>
      </top>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04">
    <xf numFmtId="0" fontId="0" fillId="0" borderId="0" xfId="0" applyAlignment="1">
      <alignment/>
    </xf>
    <xf numFmtId="0" fontId="3" fillId="0" borderId="0" xfId="0" applyFont="1" applyAlignment="1">
      <alignment horizontal="left" vertical="center"/>
    </xf>
    <xf numFmtId="0" fontId="2" fillId="0" borderId="0" xfId="0" applyFont="1" applyAlignment="1">
      <alignment/>
    </xf>
    <xf numFmtId="0" fontId="5" fillId="0" borderId="10" xfId="0" applyFont="1" applyBorder="1" applyAlignment="1" applyProtection="1">
      <alignment horizontal="left" vertical="top" wrapText="1"/>
      <protection/>
    </xf>
    <xf numFmtId="0" fontId="4" fillId="33" borderId="11" xfId="0" applyFont="1" applyFill="1" applyBorder="1" applyAlignment="1">
      <alignment horizontal="center" vertical="center" wrapText="1"/>
    </xf>
    <xf numFmtId="0" fontId="4" fillId="33" borderId="11" xfId="0" applyFont="1" applyFill="1" applyBorder="1" applyAlignment="1" applyProtection="1">
      <alignment horizontal="center" vertical="center" wrapText="1"/>
      <protection/>
    </xf>
    <xf numFmtId="0" fontId="4" fillId="0" borderId="12" xfId="0" applyFont="1" applyBorder="1" applyAlignment="1">
      <alignment horizontal="left" vertical="top" wrapText="1"/>
    </xf>
    <xf numFmtId="0" fontId="2" fillId="0" borderId="13" xfId="0" applyFont="1" applyFill="1" applyBorder="1" applyAlignment="1" applyProtection="1">
      <alignment/>
      <protection locked="0"/>
    </xf>
    <xf numFmtId="0" fontId="2" fillId="0" borderId="13" xfId="0" applyFont="1" applyBorder="1" applyAlignment="1" applyProtection="1">
      <alignment/>
      <protection/>
    </xf>
    <xf numFmtId="0" fontId="2" fillId="0" borderId="14" xfId="0" applyFont="1" applyBorder="1" applyAlignment="1" applyProtection="1">
      <alignment/>
      <protection/>
    </xf>
    <xf numFmtId="0" fontId="2" fillId="0" borderId="11" xfId="0" applyFont="1" applyBorder="1" applyAlignment="1">
      <alignment horizontal="left" vertical="top" wrapText="1"/>
    </xf>
    <xf numFmtId="42" fontId="6" fillId="34" borderId="11" xfId="0" applyNumberFormat="1" applyFont="1" applyFill="1" applyBorder="1" applyAlignment="1" applyProtection="1">
      <alignment horizontal="center" vertical="center"/>
      <protection locked="0"/>
    </xf>
    <xf numFmtId="42" fontId="6" fillId="0" borderId="11" xfId="0" applyNumberFormat="1" applyFont="1" applyFill="1" applyBorder="1" applyAlignment="1" applyProtection="1">
      <alignment horizontal="center" vertical="center"/>
      <protection/>
    </xf>
    <xf numFmtId="9" fontId="6" fillId="0" borderId="12" xfId="57" applyFont="1" applyFill="1" applyBorder="1" applyAlignment="1" applyProtection="1">
      <alignment horizontal="right" vertical="center"/>
      <protection/>
    </xf>
    <xf numFmtId="0" fontId="7" fillId="0" borderId="14" xfId="0" applyFont="1" applyBorder="1" applyAlignment="1" applyProtection="1">
      <alignment/>
      <protection/>
    </xf>
    <xf numFmtId="42" fontId="6" fillId="0" borderId="12" xfId="0" applyNumberFormat="1" applyFont="1" applyFill="1" applyBorder="1" applyAlignment="1" applyProtection="1">
      <alignment vertical="center"/>
      <protection/>
    </xf>
    <xf numFmtId="0" fontId="6" fillId="0" borderId="13" xfId="0" applyFont="1" applyFill="1" applyBorder="1" applyAlignment="1" applyProtection="1">
      <alignment/>
      <protection locked="0"/>
    </xf>
    <xf numFmtId="0" fontId="6" fillId="0" borderId="13" xfId="0" applyFont="1" applyFill="1" applyBorder="1" applyAlignment="1" applyProtection="1">
      <alignment/>
      <protection/>
    </xf>
    <xf numFmtId="0" fontId="6" fillId="0" borderId="13" xfId="0" applyFont="1" applyBorder="1" applyAlignment="1" applyProtection="1">
      <alignment/>
      <protection/>
    </xf>
    <xf numFmtId="0" fontId="6" fillId="0" borderId="13" xfId="0" applyFont="1" applyBorder="1" applyAlignment="1" applyProtection="1">
      <alignment/>
      <protection locked="0"/>
    </xf>
    <xf numFmtId="0" fontId="6" fillId="0" borderId="13" xfId="0" applyFont="1" applyBorder="1" applyAlignment="1" applyProtection="1">
      <alignment/>
      <protection/>
    </xf>
    <xf numFmtId="165" fontId="6" fillId="0" borderId="12" xfId="0" applyNumberFormat="1" applyFont="1" applyFill="1" applyBorder="1" applyAlignment="1" applyProtection="1">
      <alignment vertical="center"/>
      <protection/>
    </xf>
    <xf numFmtId="42" fontId="2" fillId="34" borderId="11" xfId="44" applyNumberFormat="1" applyFont="1" applyFill="1" applyBorder="1" applyAlignment="1" applyProtection="1">
      <alignment horizontal="left" vertical="center" wrapText="1"/>
      <protection locked="0"/>
    </xf>
    <xf numFmtId="0" fontId="2" fillId="0" borderId="13" xfId="0" applyFont="1" applyBorder="1" applyAlignment="1">
      <alignment horizontal="left" vertical="top" wrapText="1"/>
    </xf>
    <xf numFmtId="6" fontId="6" fillId="0" borderId="13" xfId="0" applyNumberFormat="1" applyFont="1" applyFill="1" applyBorder="1" applyAlignment="1" applyProtection="1">
      <alignment horizontal="center" vertical="center"/>
      <protection/>
    </xf>
    <xf numFmtId="6" fontId="6" fillId="0" borderId="15" xfId="0" applyNumberFormat="1" applyFont="1" applyFill="1" applyBorder="1" applyAlignment="1" applyProtection="1">
      <alignment horizontal="center" vertical="center"/>
      <protection locked="0"/>
    </xf>
    <xf numFmtId="0" fontId="6" fillId="0" borderId="15" xfId="44" applyNumberFormat="1" applyFont="1" applyBorder="1" applyAlignment="1" applyProtection="1">
      <alignment/>
      <protection locked="0"/>
    </xf>
    <xf numFmtId="0" fontId="2" fillId="0" borderId="0" xfId="0" applyFont="1" applyAlignment="1" applyProtection="1">
      <alignment/>
      <protection locked="0"/>
    </xf>
    <xf numFmtId="0" fontId="4" fillId="0" borderId="11" xfId="0" applyFont="1" applyFill="1" applyBorder="1" applyAlignment="1">
      <alignment horizontal="left" vertical="center" wrapText="1"/>
    </xf>
    <xf numFmtId="165" fontId="6" fillId="34" borderId="11" xfId="57" applyNumberFormat="1" applyFont="1" applyFill="1" applyBorder="1" applyAlignment="1" applyProtection="1">
      <alignment horizontal="right"/>
      <protection locked="0"/>
    </xf>
    <xf numFmtId="0" fontId="4" fillId="0" borderId="0" xfId="0" applyFont="1" applyAlignment="1">
      <alignment wrapText="1"/>
    </xf>
    <xf numFmtId="0" fontId="4" fillId="33" borderId="11" xfId="0" applyFont="1" applyFill="1" applyBorder="1" applyAlignment="1" applyProtection="1">
      <alignment horizontal="center" vertical="center" wrapText="1"/>
      <protection locked="0"/>
    </xf>
    <xf numFmtId="0" fontId="4" fillId="33" borderId="12" xfId="0" applyFont="1" applyFill="1" applyBorder="1" applyAlignment="1">
      <alignment horizontal="left" vertical="center" wrapText="1"/>
    </xf>
    <xf numFmtId="9" fontId="6" fillId="0" borderId="11" xfId="57" applyFont="1" applyFill="1" applyBorder="1" applyAlignment="1">
      <alignment horizontal="center"/>
    </xf>
    <xf numFmtId="9" fontId="6" fillId="0" borderId="11" xfId="57" applyFont="1" applyFill="1" applyBorder="1" applyAlignment="1" applyProtection="1">
      <alignment horizontal="center"/>
      <protection locked="0"/>
    </xf>
    <xf numFmtId="0" fontId="2" fillId="33"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 fillId="0" borderId="11" xfId="0" applyFont="1" applyBorder="1" applyAlignment="1">
      <alignment/>
    </xf>
    <xf numFmtId="0" fontId="4" fillId="33" borderId="14" xfId="0" applyFont="1" applyFill="1" applyBorder="1" applyAlignment="1" applyProtection="1">
      <alignment horizontal="center" vertical="center" wrapText="1"/>
      <protection locked="0"/>
    </xf>
    <xf numFmtId="0" fontId="4" fillId="33" borderId="12" xfId="0" applyFont="1" applyFill="1" applyBorder="1" applyAlignment="1" applyProtection="1">
      <alignment horizontal="center" vertical="center" wrapText="1"/>
      <protection locked="0"/>
    </xf>
    <xf numFmtId="9" fontId="6" fillId="0" borderId="14" xfId="57" applyFont="1" applyFill="1" applyBorder="1" applyAlignment="1" applyProtection="1">
      <alignment horizontal="center"/>
      <protection locked="0"/>
    </xf>
    <xf numFmtId="9" fontId="6" fillId="0" borderId="12" xfId="57" applyFont="1" applyFill="1" applyBorder="1" applyAlignment="1" applyProtection="1">
      <alignment horizontal="center"/>
      <protection locked="0"/>
    </xf>
    <xf numFmtId="0" fontId="4" fillId="0" borderId="0" xfId="0" applyFont="1" applyFill="1" applyBorder="1" applyAlignment="1">
      <alignment horizontal="right" vertical="center" wrapText="1"/>
    </xf>
    <xf numFmtId="0" fontId="8" fillId="0" borderId="0" xfId="0" applyFont="1" applyAlignment="1">
      <alignment horizontal="left" vertical="center"/>
    </xf>
    <xf numFmtId="0" fontId="4" fillId="0" borderId="0" xfId="0" applyFont="1" applyAlignment="1">
      <alignment horizontal="left" vertical="center"/>
    </xf>
    <xf numFmtId="0" fontId="0" fillId="0" borderId="0" xfId="0" applyFont="1" applyAlignment="1">
      <alignment/>
    </xf>
    <xf numFmtId="0" fontId="9" fillId="33" borderId="11" xfId="0" applyFont="1" applyFill="1" applyBorder="1" applyAlignment="1">
      <alignment horizontal="center" vertical="center" wrapText="1"/>
    </xf>
    <xf numFmtId="0" fontId="4" fillId="0" borderId="12" xfId="0" applyFont="1" applyFill="1" applyBorder="1" applyAlignment="1">
      <alignment horizontal="right" vertical="center" wrapText="1"/>
    </xf>
    <xf numFmtId="0" fontId="10" fillId="0" borderId="12" xfId="0" applyFont="1" applyFill="1" applyBorder="1" applyAlignment="1">
      <alignment horizontal="left" vertical="center" wrapText="1"/>
    </xf>
    <xf numFmtId="41" fontId="2" fillId="34" borderId="11" xfId="42" applyNumberFormat="1" applyFont="1" applyFill="1" applyBorder="1" applyAlignment="1" applyProtection="1">
      <alignment horizontal="center" vertical="center"/>
      <protection locked="0"/>
    </xf>
    <xf numFmtId="166" fontId="2" fillId="34" borderId="11" xfId="44" applyNumberFormat="1" applyFont="1" applyFill="1" applyBorder="1" applyAlignment="1" applyProtection="1">
      <alignment horizontal="center" vertical="center"/>
      <protection locked="0"/>
    </xf>
    <xf numFmtId="166" fontId="2" fillId="0" borderId="11" xfId="44" applyNumberFormat="1" applyFont="1" applyFill="1" applyBorder="1" applyAlignment="1" applyProtection="1">
      <alignment horizontal="center" vertical="center"/>
      <protection/>
    </xf>
    <xf numFmtId="42" fontId="2" fillId="0" borderId="11" xfId="44" applyNumberFormat="1" applyFont="1" applyFill="1" applyBorder="1" applyAlignment="1" applyProtection="1">
      <alignment horizontal="center" vertical="center" wrapText="1"/>
      <protection/>
    </xf>
    <xf numFmtId="42" fontId="2" fillId="0" borderId="12" xfId="44" applyNumberFormat="1" applyFont="1" applyFill="1" applyBorder="1" applyAlignment="1" applyProtection="1">
      <alignment horizontal="center" vertical="center" wrapText="1"/>
      <protection/>
    </xf>
    <xf numFmtId="0" fontId="11" fillId="0" borderId="0" xfId="0" applyFont="1" applyAlignment="1">
      <alignment vertical="center"/>
    </xf>
    <xf numFmtId="0" fontId="52" fillId="0" borderId="0" xfId="0" applyFont="1" applyAlignment="1">
      <alignment/>
    </xf>
    <xf numFmtId="0" fontId="10" fillId="0" borderId="0" xfId="0" applyFont="1" applyAlignment="1" quotePrefix="1">
      <alignment horizontal="left" vertical="center"/>
    </xf>
    <xf numFmtId="0" fontId="10" fillId="0" borderId="0" xfId="0" applyFont="1" applyAlignment="1">
      <alignment horizontal="left" vertical="center"/>
    </xf>
    <xf numFmtId="0" fontId="12" fillId="0" borderId="0" xfId="0" applyFont="1" applyAlignment="1">
      <alignment horizontal="center" vertical="center"/>
    </xf>
    <xf numFmtId="0" fontId="10" fillId="0" borderId="0" xfId="0" applyFont="1" applyAlignment="1" applyProtection="1">
      <alignment vertical="center"/>
      <protection/>
    </xf>
    <xf numFmtId="0" fontId="11" fillId="0" borderId="0" xfId="0" applyFont="1" applyAlignment="1">
      <alignment/>
    </xf>
    <xf numFmtId="0" fontId="10" fillId="33" borderId="11" xfId="0" applyFont="1" applyFill="1" applyBorder="1" applyAlignment="1">
      <alignment horizontal="center" vertical="center" wrapText="1"/>
    </xf>
    <xf numFmtId="41" fontId="11" fillId="0" borderId="12" xfId="42" applyNumberFormat="1" applyFont="1" applyFill="1" applyBorder="1" applyAlignment="1" applyProtection="1">
      <alignment horizontal="center" vertical="center"/>
      <protection locked="0"/>
    </xf>
    <xf numFmtId="41" fontId="11" fillId="0" borderId="13" xfId="42" applyNumberFormat="1" applyFont="1" applyFill="1" applyBorder="1" applyAlignment="1" applyProtection="1">
      <alignment horizontal="center" vertical="center"/>
      <protection locked="0"/>
    </xf>
    <xf numFmtId="166" fontId="11" fillId="0" borderId="13" xfId="44" applyNumberFormat="1" applyFont="1" applyFill="1" applyBorder="1" applyAlignment="1" applyProtection="1">
      <alignment horizontal="center" vertical="center"/>
      <protection locked="0"/>
    </xf>
    <xf numFmtId="166" fontId="11" fillId="0" borderId="13" xfId="44" applyNumberFormat="1" applyFont="1" applyFill="1" applyBorder="1" applyAlignment="1" applyProtection="1">
      <alignment horizontal="center" vertical="center"/>
      <protection/>
    </xf>
    <xf numFmtId="42" fontId="11" fillId="0" borderId="13" xfId="44" applyNumberFormat="1" applyFont="1" applyFill="1" applyBorder="1" applyAlignment="1" applyProtection="1">
      <alignment horizontal="center" vertical="center" wrapText="1"/>
      <protection/>
    </xf>
    <xf numFmtId="0" fontId="11" fillId="0" borderId="12" xfId="0" applyFont="1" applyFill="1" applyBorder="1" applyAlignment="1">
      <alignment horizontal="left" vertical="center" wrapText="1"/>
    </xf>
    <xf numFmtId="0" fontId="10" fillId="0" borderId="12" xfId="0" applyFont="1" applyFill="1" applyBorder="1" applyAlignment="1">
      <alignment horizontal="right" vertical="center" wrapText="1"/>
    </xf>
    <xf numFmtId="41" fontId="10" fillId="0" borderId="11" xfId="42" applyNumberFormat="1" applyFont="1" applyBorder="1" applyAlignment="1">
      <alignment horizontal="center" vertical="center"/>
    </xf>
    <xf numFmtId="37" fontId="10" fillId="0" borderId="11" xfId="44" applyNumberFormat="1" applyFont="1" applyBorder="1" applyAlignment="1">
      <alignment horizontal="right" vertical="center"/>
    </xf>
    <xf numFmtId="42" fontId="10" fillId="0" borderId="11" xfId="44" applyNumberFormat="1" applyFont="1" applyBorder="1" applyAlignment="1">
      <alignment horizontal="center" vertical="center"/>
    </xf>
    <xf numFmtId="0" fontId="10" fillId="0" borderId="0" xfId="0" applyFont="1" applyBorder="1" applyAlignment="1">
      <alignment horizontal="right" vertical="center"/>
    </xf>
    <xf numFmtId="9" fontId="11" fillId="34" borderId="11" xfId="57" applyFont="1" applyFill="1" applyBorder="1" applyAlignment="1" applyProtection="1">
      <alignment horizontal="center"/>
      <protection locked="0"/>
    </xf>
    <xf numFmtId="9" fontId="11" fillId="0" borderId="0" xfId="57" applyFont="1" applyFill="1" applyBorder="1" applyAlignment="1">
      <alignment horizontal="center"/>
    </xf>
    <xf numFmtId="6" fontId="11" fillId="34" borderId="11" xfId="0" applyNumberFormat="1" applyFont="1" applyFill="1" applyBorder="1" applyAlignment="1" applyProtection="1">
      <alignment horizontal="center" vertical="center"/>
      <protection locked="0"/>
    </xf>
    <xf numFmtId="42" fontId="10" fillId="0" borderId="11" xfId="44" applyNumberFormat="1" applyFont="1" applyFill="1" applyBorder="1" applyAlignment="1" applyProtection="1">
      <alignment horizontal="center" vertical="center" wrapText="1"/>
      <protection/>
    </xf>
    <xf numFmtId="41" fontId="10" fillId="0" borderId="13" xfId="42" applyNumberFormat="1" applyFont="1" applyFill="1" applyBorder="1" applyAlignment="1" applyProtection="1">
      <alignment horizontal="center" vertical="center"/>
      <protection locked="0"/>
    </xf>
    <xf numFmtId="0" fontId="11" fillId="0" borderId="11" xfId="0" applyFont="1" applyFill="1" applyBorder="1" applyAlignment="1">
      <alignment horizontal="left" vertical="center" wrapText="1"/>
    </xf>
    <xf numFmtId="0" fontId="53" fillId="0" borderId="0" xfId="0" applyFont="1" applyAlignment="1">
      <alignment/>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1" fillId="0" borderId="0" xfId="0" applyFont="1" applyFill="1" applyBorder="1" applyAlignment="1" applyProtection="1">
      <alignment horizontal="right" vertical="center"/>
      <protection/>
    </xf>
    <xf numFmtId="0" fontId="11" fillId="0" borderId="16" xfId="0" applyFont="1" applyFill="1" applyBorder="1" applyAlignment="1" applyProtection="1">
      <alignment horizontal="right" vertical="center"/>
      <protection/>
    </xf>
    <xf numFmtId="41" fontId="11" fillId="0" borderId="15" xfId="42" applyNumberFormat="1" applyFont="1" applyFill="1" applyBorder="1" applyAlignment="1" applyProtection="1">
      <alignment horizontal="center" vertical="center"/>
      <protection locked="0"/>
    </xf>
    <xf numFmtId="166" fontId="11" fillId="0" borderId="15" xfId="44" applyNumberFormat="1" applyFont="1" applyFill="1" applyBorder="1" applyAlignment="1" applyProtection="1">
      <alignment horizontal="center" vertical="center"/>
      <protection locked="0"/>
    </xf>
    <xf numFmtId="166" fontId="11" fillId="0" borderId="15" xfId="44" applyNumberFormat="1" applyFont="1" applyFill="1" applyBorder="1" applyAlignment="1" applyProtection="1">
      <alignment horizontal="center" vertical="center"/>
      <protection/>
    </xf>
    <xf numFmtId="42" fontId="11" fillId="0" borderId="15" xfId="44" applyNumberFormat="1" applyFont="1" applyFill="1" applyBorder="1" applyAlignment="1" applyProtection="1">
      <alignment horizontal="center" vertical="center" wrapText="1"/>
      <protection/>
    </xf>
    <xf numFmtId="0" fontId="10" fillId="0" borderId="10" xfId="0" applyFont="1" applyFill="1" applyBorder="1" applyAlignment="1">
      <alignment horizontal="left" vertical="center"/>
    </xf>
    <xf numFmtId="41" fontId="11" fillId="0" borderId="10" xfId="42" applyNumberFormat="1" applyFont="1" applyFill="1" applyBorder="1" applyAlignment="1" applyProtection="1">
      <alignment horizontal="center" vertical="center"/>
      <protection locked="0"/>
    </xf>
    <xf numFmtId="166" fontId="11" fillId="0" borderId="10" xfId="44" applyNumberFormat="1" applyFont="1" applyFill="1" applyBorder="1" applyAlignment="1" applyProtection="1">
      <alignment horizontal="center" vertical="center"/>
      <protection locked="0"/>
    </xf>
    <xf numFmtId="166" fontId="11" fillId="0" borderId="10" xfId="44" applyNumberFormat="1" applyFont="1" applyFill="1" applyBorder="1" applyAlignment="1" applyProtection="1">
      <alignment horizontal="center" vertical="center"/>
      <protection/>
    </xf>
    <xf numFmtId="42" fontId="11" fillId="0" borderId="10" xfId="44" applyNumberFormat="1" applyFont="1" applyFill="1" applyBorder="1" applyAlignment="1" applyProtection="1">
      <alignment horizontal="center" vertical="center" wrapText="1"/>
      <protection/>
    </xf>
    <xf numFmtId="0" fontId="10" fillId="0" borderId="14" xfId="0" applyFont="1" applyFill="1" applyBorder="1" applyAlignment="1">
      <alignment horizontal="left" vertical="center"/>
    </xf>
    <xf numFmtId="0" fontId="10" fillId="0" borderId="15" xfId="0" applyFont="1" applyFill="1" applyBorder="1" applyAlignment="1">
      <alignment horizontal="right" vertical="center" wrapText="1"/>
    </xf>
    <xf numFmtId="0" fontId="10" fillId="0" borderId="13" xfId="0" applyFont="1" applyFill="1" applyBorder="1" applyAlignment="1">
      <alignment horizontal="right" vertical="center" wrapText="1"/>
    </xf>
    <xf numFmtId="41" fontId="10" fillId="0" borderId="11" xfId="42" applyNumberFormat="1" applyFont="1" applyFill="1" applyBorder="1" applyAlignment="1" applyProtection="1">
      <alignment horizontal="center" vertical="center"/>
      <protection locked="0"/>
    </xf>
    <xf numFmtId="0" fontId="54" fillId="0" borderId="0" xfId="0" applyFont="1" applyAlignment="1">
      <alignment/>
    </xf>
    <xf numFmtId="0" fontId="10" fillId="0" borderId="11" xfId="0" applyFont="1" applyFill="1" applyBorder="1" applyAlignment="1">
      <alignment horizontal="right" vertical="center" wrapText="1"/>
    </xf>
    <xf numFmtId="42" fontId="11" fillId="0" borderId="11" xfId="44" applyNumberFormat="1" applyFont="1" applyBorder="1" applyAlignment="1">
      <alignment horizontal="center" vertical="center"/>
    </xf>
    <xf numFmtId="0" fontId="2" fillId="0" borderId="0" xfId="0" applyFont="1" applyAlignment="1">
      <alignment horizontal="right" vertical="center"/>
    </xf>
    <xf numFmtId="6" fontId="4" fillId="0" borderId="10" xfId="44" applyNumberFormat="1" applyFont="1" applyBorder="1" applyAlignment="1" applyProtection="1">
      <alignment horizontal="right" vertical="center"/>
      <protection/>
    </xf>
    <xf numFmtId="6" fontId="2" fillId="0" borderId="0" xfId="44" applyNumberFormat="1" applyFont="1" applyAlignment="1">
      <alignment horizontal="right" vertical="center"/>
    </xf>
    <xf numFmtId="6" fontId="4" fillId="0" borderId="10" xfId="44" applyNumberFormat="1" applyFont="1" applyBorder="1" applyAlignment="1">
      <alignment horizontal="right" vertical="center"/>
    </xf>
    <xf numFmtId="42" fontId="2" fillId="0" borderId="0" xfId="0" applyNumberFormat="1" applyFont="1" applyAlignment="1">
      <alignment horizontal="right" vertical="center"/>
    </xf>
    <xf numFmtId="6" fontId="2" fillId="0" borderId="10" xfId="0" applyNumberFormat="1" applyFont="1" applyBorder="1" applyAlignment="1">
      <alignment horizontal="right" vertical="center"/>
    </xf>
    <xf numFmtId="6" fontId="2" fillId="0" borderId="0" xfId="0" applyNumberFormat="1" applyFont="1" applyAlignment="1">
      <alignment horizontal="right" vertical="center"/>
    </xf>
    <xf numFmtId="0" fontId="2" fillId="0" borderId="0" xfId="0" applyFont="1" applyAlignment="1">
      <alignment vertical="center"/>
    </xf>
    <xf numFmtId="0" fontId="2" fillId="0" borderId="0" xfId="0" applyFont="1" applyBorder="1" applyAlignment="1">
      <alignment vertical="center"/>
    </xf>
    <xf numFmtId="0" fontId="0" fillId="0" borderId="0" xfId="0" applyFont="1" applyAlignment="1">
      <alignment horizontal="right"/>
    </xf>
    <xf numFmtId="0" fontId="9" fillId="0" borderId="0" xfId="0" applyFont="1" applyFill="1" applyBorder="1" applyAlignment="1">
      <alignment horizontal="center" vertical="center" wrapText="1"/>
    </xf>
    <xf numFmtId="171" fontId="4" fillId="0" borderId="10" xfId="44" applyNumberFormat="1" applyFont="1" applyBorder="1" applyAlignment="1">
      <alignment horizontal="right" vertical="center"/>
    </xf>
    <xf numFmtId="6" fontId="2" fillId="0" borderId="17" xfId="44" applyNumberFormat="1" applyFont="1" applyBorder="1" applyAlignment="1" applyProtection="1">
      <alignment horizontal="right" vertical="center"/>
      <protection/>
    </xf>
    <xf numFmtId="6" fontId="2" fillId="0" borderId="18" xfId="44" applyNumberFormat="1" applyFont="1" applyBorder="1" applyAlignment="1" applyProtection="1">
      <alignment horizontal="right" vertical="center"/>
      <protection/>
    </xf>
    <xf numFmtId="6" fontId="2" fillId="0" borderId="17" xfId="44" applyNumberFormat="1" applyFont="1" applyBorder="1" applyAlignment="1">
      <alignment horizontal="right" vertical="center"/>
    </xf>
    <xf numFmtId="171" fontId="2" fillId="0" borderId="17" xfId="44" applyNumberFormat="1" applyFont="1" applyBorder="1" applyAlignment="1" applyProtection="1">
      <alignment horizontal="right" vertical="center"/>
      <protection/>
    </xf>
    <xf numFmtId="171" fontId="2" fillId="0" borderId="18" xfId="44" applyNumberFormat="1" applyFont="1" applyBorder="1" applyAlignment="1" applyProtection="1">
      <alignment horizontal="right" vertical="center"/>
      <protection/>
    </xf>
    <xf numFmtId="171" fontId="4" fillId="0" borderId="19" xfId="44" applyNumberFormat="1" applyFont="1" applyBorder="1" applyAlignment="1">
      <alignment horizontal="right" vertical="center"/>
    </xf>
    <xf numFmtId="6" fontId="2" fillId="0" borderId="15" xfId="44" applyNumberFormat="1" applyFont="1" applyFill="1" applyBorder="1" applyAlignment="1">
      <alignment horizontal="right" vertical="center"/>
    </xf>
    <xf numFmtId="6" fontId="2" fillId="0" borderId="0" xfId="44" applyNumberFormat="1" applyFont="1" applyFill="1" applyBorder="1" applyAlignment="1">
      <alignment horizontal="right" vertical="center"/>
    </xf>
    <xf numFmtId="3" fontId="4" fillId="0" borderId="0" xfId="0" applyNumberFormat="1" applyFont="1" applyBorder="1" applyAlignment="1">
      <alignment horizontal="left" vertical="center"/>
    </xf>
    <xf numFmtId="3" fontId="2" fillId="0" borderId="0" xfId="0" applyNumberFormat="1" applyFont="1" applyBorder="1" applyAlignment="1">
      <alignment horizontal="left" vertical="center"/>
    </xf>
    <xf numFmtId="0" fontId="2" fillId="0" borderId="0" xfId="0" applyFont="1" applyBorder="1" applyAlignment="1">
      <alignment horizontal="right" vertical="center"/>
    </xf>
    <xf numFmtId="3" fontId="4" fillId="0" borderId="0" xfId="0" applyNumberFormat="1" applyFont="1" applyBorder="1" applyAlignment="1">
      <alignment horizontal="right" vertical="center"/>
    </xf>
    <xf numFmtId="0" fontId="13" fillId="0" borderId="0" xfId="0" applyFont="1" applyAlignment="1">
      <alignment vertical="center"/>
    </xf>
    <xf numFmtId="0" fontId="4" fillId="33" borderId="14" xfId="0" applyFont="1" applyFill="1" applyBorder="1" applyAlignment="1">
      <alignment vertical="center"/>
    </xf>
    <xf numFmtId="0" fontId="4" fillId="33" borderId="11" xfId="0" applyFont="1" applyFill="1" applyBorder="1" applyAlignment="1">
      <alignment horizontal="right" vertical="center"/>
    </xf>
    <xf numFmtId="0" fontId="13" fillId="0" borderId="0" xfId="0" applyFont="1" applyAlignment="1" applyProtection="1">
      <alignment horizontal="right" vertical="center"/>
      <protection/>
    </xf>
    <xf numFmtId="0" fontId="2" fillId="0" borderId="20"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21" xfId="0" applyFont="1" applyBorder="1" applyAlignment="1" applyProtection="1">
      <alignment vertical="center"/>
      <protection/>
    </xf>
    <xf numFmtId="0" fontId="2" fillId="0" borderId="18" xfId="0" applyFont="1" applyBorder="1" applyAlignment="1" applyProtection="1">
      <alignment vertical="center"/>
      <protection/>
    </xf>
    <xf numFmtId="0" fontId="4" fillId="0" borderId="22" xfId="0" applyFont="1" applyBorder="1" applyAlignment="1" applyProtection="1">
      <alignment vertical="center"/>
      <protection/>
    </xf>
    <xf numFmtId="0" fontId="4" fillId="0" borderId="10" xfId="0" applyFont="1" applyBorder="1" applyAlignment="1" applyProtection="1">
      <alignment vertical="center"/>
      <protection/>
    </xf>
    <xf numFmtId="0" fontId="2" fillId="0" borderId="20" xfId="0" applyFont="1" applyBorder="1" applyAlignment="1">
      <alignment vertical="center"/>
    </xf>
    <xf numFmtId="0" fontId="2" fillId="0" borderId="17" xfId="0" applyFont="1" applyBorder="1" applyAlignment="1">
      <alignment vertical="center"/>
    </xf>
    <xf numFmtId="0" fontId="4" fillId="0" borderId="22" xfId="0" applyFont="1" applyBorder="1" applyAlignment="1">
      <alignment vertical="center"/>
    </xf>
    <xf numFmtId="0" fontId="4" fillId="0" borderId="10" xfId="0" applyFont="1" applyBorder="1" applyAlignment="1">
      <alignment vertical="center"/>
    </xf>
    <xf numFmtId="0" fontId="2" fillId="0" borderId="20" xfId="0" applyFont="1" applyFill="1" applyBorder="1" applyAlignment="1">
      <alignment vertical="center"/>
    </xf>
    <xf numFmtId="0" fontId="2" fillId="0" borderId="17" xfId="0" applyFont="1" applyFill="1" applyBorder="1" applyAlignment="1">
      <alignment vertical="center"/>
    </xf>
    <xf numFmtId="0" fontId="2" fillId="0" borderId="21" xfId="0" applyFont="1" applyFill="1" applyBorder="1" applyAlignment="1">
      <alignment vertical="center"/>
    </xf>
    <xf numFmtId="0" fontId="2" fillId="0" borderId="18" xfId="0" applyFont="1" applyFill="1" applyBorder="1" applyAlignment="1">
      <alignment vertical="center"/>
    </xf>
    <xf numFmtId="0" fontId="4" fillId="0" borderId="23" xfId="0" applyFont="1" applyBorder="1" applyAlignment="1">
      <alignment vertical="center"/>
    </xf>
    <xf numFmtId="0" fontId="4" fillId="0" borderId="19" xfId="0" applyFont="1" applyBorder="1" applyAlignment="1">
      <alignment vertical="center"/>
    </xf>
    <xf numFmtId="0" fontId="2" fillId="0" borderId="24" xfId="0" applyFont="1" applyBorder="1" applyAlignment="1">
      <alignment vertical="center"/>
    </xf>
    <xf numFmtId="0" fontId="2" fillId="0" borderId="22" xfId="0" applyFont="1" applyBorder="1" applyAlignment="1">
      <alignment vertical="center"/>
    </xf>
    <xf numFmtId="0" fontId="2" fillId="0" borderId="10" xfId="0" applyFont="1" applyBorder="1" applyAlignment="1">
      <alignment vertical="center"/>
    </xf>
    <xf numFmtId="5" fontId="2" fillId="0" borderId="0" xfId="0" applyNumberFormat="1" applyFont="1" applyFill="1" applyAlignment="1">
      <alignment vertical="center"/>
    </xf>
    <xf numFmtId="10" fontId="2" fillId="0" borderId="0" xfId="0" applyNumberFormat="1" applyFont="1" applyBorder="1" applyAlignment="1">
      <alignment horizontal="left" vertical="center"/>
    </xf>
    <xf numFmtId="10" fontId="2" fillId="0" borderId="10" xfId="0" applyNumberFormat="1" applyFont="1" applyBorder="1" applyAlignment="1">
      <alignment horizontal="right" vertical="center"/>
    </xf>
    <xf numFmtId="10" fontId="2" fillId="0" borderId="0" xfId="0" applyNumberFormat="1" applyFont="1" applyBorder="1" applyAlignment="1">
      <alignment horizontal="right" vertical="center"/>
    </xf>
    <xf numFmtId="3" fontId="9" fillId="0" borderId="0" xfId="0" applyNumberFormat="1" applyFont="1" applyBorder="1" applyAlignment="1">
      <alignment horizontal="left" vertical="center"/>
    </xf>
    <xf numFmtId="0" fontId="9" fillId="33" borderId="12" xfId="0" applyFont="1" applyFill="1" applyBorder="1" applyAlignment="1">
      <alignment vertical="center"/>
    </xf>
    <xf numFmtId="0" fontId="9" fillId="33" borderId="13" xfId="0" applyFont="1" applyFill="1" applyBorder="1" applyAlignment="1">
      <alignment vertical="center"/>
    </xf>
    <xf numFmtId="0" fontId="15" fillId="0" borderId="10" xfId="0" applyFont="1" applyBorder="1" applyAlignment="1">
      <alignment vertical="center"/>
    </xf>
    <xf numFmtId="173" fontId="15" fillId="0" borderId="10" xfId="42" applyNumberFormat="1" applyFont="1" applyBorder="1" applyAlignment="1">
      <alignment vertical="center"/>
    </xf>
    <xf numFmtId="3" fontId="14" fillId="0" borderId="0" xfId="0" applyNumberFormat="1" applyFont="1" applyBorder="1" applyAlignment="1">
      <alignment horizontal="right" vertical="center" wrapText="1"/>
    </xf>
    <xf numFmtId="10" fontId="15" fillId="0" borderId="10" xfId="57" applyNumberFormat="1" applyFont="1" applyBorder="1" applyAlignment="1">
      <alignment vertical="center"/>
    </xf>
    <xf numFmtId="0" fontId="2" fillId="0" borderId="21" xfId="0" applyFont="1" applyBorder="1" applyAlignment="1">
      <alignment vertical="center"/>
    </xf>
    <xf numFmtId="173" fontId="15" fillId="0" borderId="18" xfId="42" applyNumberFormat="1" applyFont="1" applyBorder="1" applyAlignment="1">
      <alignment vertical="center"/>
    </xf>
    <xf numFmtId="0" fontId="15" fillId="0" borderId="18" xfId="0" applyFont="1" applyBorder="1" applyAlignment="1">
      <alignment vertical="center"/>
    </xf>
    <xf numFmtId="10" fontId="15" fillId="0" borderId="18" xfId="57" applyNumberFormat="1" applyFont="1" applyBorder="1" applyAlignment="1">
      <alignment vertical="center"/>
    </xf>
    <xf numFmtId="6" fontId="2" fillId="0" borderId="17" xfId="0" applyNumberFormat="1" applyFont="1" applyBorder="1" applyAlignment="1">
      <alignment horizontal="right" vertical="center"/>
    </xf>
    <xf numFmtId="0" fontId="2" fillId="0" borderId="18" xfId="0" applyFont="1" applyBorder="1" applyAlignment="1">
      <alignment vertical="center"/>
    </xf>
    <xf numFmtId="10" fontId="2" fillId="0" borderId="20" xfId="0" applyNumberFormat="1" applyFont="1" applyBorder="1" applyAlignment="1">
      <alignment horizontal="left" vertical="center"/>
    </xf>
    <xf numFmtId="10" fontId="2" fillId="0" borderId="17" xfId="0" applyNumberFormat="1" applyFont="1" applyBorder="1" applyAlignment="1">
      <alignment horizontal="left" vertical="center"/>
    </xf>
    <xf numFmtId="3" fontId="4" fillId="35" borderId="0" xfId="0" applyNumberFormat="1" applyFont="1" applyFill="1" applyBorder="1" applyAlignment="1">
      <alignment horizontal="left" vertical="center"/>
    </xf>
    <xf numFmtId="6" fontId="2" fillId="0" borderId="18" xfId="44" applyNumberFormat="1" applyFont="1" applyFill="1" applyBorder="1" applyAlignment="1">
      <alignment horizontal="right" vertical="center"/>
    </xf>
    <xf numFmtId="173" fontId="15" fillId="35" borderId="15" xfId="42" applyNumberFormat="1" applyFont="1" applyFill="1" applyBorder="1" applyAlignment="1">
      <alignment vertical="center"/>
    </xf>
    <xf numFmtId="0" fontId="15" fillId="35" borderId="15" xfId="0" applyFont="1" applyFill="1" applyBorder="1" applyAlignment="1">
      <alignment vertical="center"/>
    </xf>
    <xf numFmtId="10" fontId="15" fillId="35" borderId="15" xfId="57" applyNumberFormat="1" applyFont="1" applyFill="1" applyBorder="1" applyAlignment="1">
      <alignment vertical="center"/>
    </xf>
    <xf numFmtId="173" fontId="15" fillId="35" borderId="18" xfId="42" applyNumberFormat="1" applyFont="1" applyFill="1" applyBorder="1" applyAlignment="1">
      <alignment vertical="center"/>
    </xf>
    <xf numFmtId="0" fontId="15" fillId="35" borderId="18" xfId="0" applyFont="1" applyFill="1" applyBorder="1" applyAlignment="1">
      <alignment vertical="center"/>
    </xf>
    <xf numFmtId="10" fontId="15" fillId="35" borderId="18" xfId="57" applyNumberFormat="1" applyFont="1" applyFill="1" applyBorder="1" applyAlignment="1">
      <alignment vertical="center"/>
    </xf>
    <xf numFmtId="6" fontId="2" fillId="35" borderId="18" xfId="0" applyNumberFormat="1" applyFont="1" applyFill="1" applyBorder="1" applyAlignment="1">
      <alignment horizontal="right" vertical="center"/>
    </xf>
    <xf numFmtId="6" fontId="2" fillId="35" borderId="10" xfId="0" applyNumberFormat="1" applyFont="1" applyFill="1" applyBorder="1" applyAlignment="1">
      <alignment horizontal="right" vertical="center"/>
    </xf>
    <xf numFmtId="0" fontId="2" fillId="0" borderId="0" xfId="0" applyFont="1" applyFill="1" applyBorder="1" applyAlignment="1">
      <alignment horizontal="right" vertical="center"/>
    </xf>
    <xf numFmtId="3" fontId="4" fillId="0" borderId="0" xfId="0" applyNumberFormat="1" applyFont="1" applyBorder="1" applyAlignment="1">
      <alignment horizontal="left" vertical="top" wrapText="1"/>
    </xf>
    <xf numFmtId="3" fontId="4" fillId="0" borderId="0" xfId="0" applyNumberFormat="1" applyFont="1" applyBorder="1" applyAlignment="1">
      <alignment horizontal="left" vertical="top"/>
    </xf>
    <xf numFmtId="0" fontId="0" fillId="35" borderId="0" xfId="0" applyFont="1" applyFill="1" applyAlignment="1">
      <alignment/>
    </xf>
    <xf numFmtId="10" fontId="2" fillId="35" borderId="11" xfId="0" applyNumberFormat="1" applyFont="1" applyFill="1" applyBorder="1" applyAlignment="1">
      <alignment horizontal="right" vertical="center"/>
    </xf>
    <xf numFmtId="10" fontId="2" fillId="35" borderId="17" xfId="0" applyNumberFormat="1" applyFont="1" applyFill="1" applyBorder="1" applyAlignment="1">
      <alignment horizontal="right" vertical="center"/>
    </xf>
    <xf numFmtId="6" fontId="2" fillId="35" borderId="17" xfId="44" applyNumberFormat="1" applyFont="1" applyFill="1" applyBorder="1" applyAlignment="1" applyProtection="1">
      <alignment horizontal="right" vertical="center"/>
      <protection hidden="1"/>
    </xf>
    <xf numFmtId="6" fontId="2" fillId="35" borderId="18" xfId="44" applyNumberFormat="1" applyFont="1" applyFill="1" applyBorder="1" applyAlignment="1">
      <alignment horizontal="right" vertical="center"/>
    </xf>
    <xf numFmtId="6" fontId="2" fillId="35" borderId="10" xfId="44" applyNumberFormat="1" applyFont="1" applyFill="1" applyBorder="1" applyAlignment="1">
      <alignment horizontal="right" vertical="center"/>
    </xf>
    <xf numFmtId="6" fontId="2" fillId="0" borderId="17" xfId="44" applyNumberFormat="1" applyFont="1" applyFill="1" applyBorder="1" applyAlignment="1">
      <alignment horizontal="right"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55" fillId="0" borderId="0" xfId="0" applyFont="1" applyFill="1" applyBorder="1" applyAlignment="1">
      <alignment horizontal="center" vertical="center" wrapText="1"/>
    </xf>
    <xf numFmtId="0" fontId="10" fillId="34" borderId="0" xfId="0" applyFont="1" applyFill="1" applyAlignment="1">
      <alignment horizontal="center" vertical="center"/>
    </xf>
    <xf numFmtId="0" fontId="4" fillId="33" borderId="11" xfId="0" applyFont="1" applyFill="1" applyBorder="1" applyAlignment="1" applyProtection="1">
      <alignment horizontal="center" vertical="center" wrapText="1"/>
      <protection/>
    </xf>
    <xf numFmtId="0" fontId="2" fillId="0" borderId="15" xfId="0" applyFont="1" applyBorder="1" applyAlignment="1">
      <alignment horizontal="left" vertical="center" wrapText="1"/>
    </xf>
    <xf numFmtId="0" fontId="4" fillId="0" borderId="10" xfId="0" applyFont="1" applyBorder="1" applyAlignment="1">
      <alignment wrapText="1"/>
    </xf>
    <xf numFmtId="0" fontId="4" fillId="0" borderId="0" xfId="0" applyFont="1" applyFill="1" applyBorder="1" applyAlignment="1">
      <alignment horizontal="left" vertical="center" wrapText="1"/>
    </xf>
    <xf numFmtId="0" fontId="8" fillId="0" borderId="0" xfId="0" applyFont="1" applyAlignment="1" quotePrefix="1">
      <alignment horizontal="left" vertical="center"/>
    </xf>
    <xf numFmtId="0" fontId="8" fillId="0" borderId="0" xfId="0" applyFont="1" applyAlignment="1">
      <alignment horizontal="left" vertical="center"/>
    </xf>
    <xf numFmtId="0" fontId="11" fillId="0" borderId="0" xfId="0" applyFont="1" applyFill="1" applyBorder="1" applyAlignment="1">
      <alignment horizontal="left" vertical="center" wrapText="1"/>
    </xf>
    <xf numFmtId="0" fontId="4" fillId="33" borderId="12" xfId="0" applyFont="1" applyFill="1" applyBorder="1" applyAlignment="1">
      <alignment horizontal="right" vertical="center"/>
    </xf>
    <xf numFmtId="0" fontId="4" fillId="33" borderId="13" xfId="0" applyFont="1" applyFill="1" applyBorder="1" applyAlignment="1">
      <alignment horizontal="right" vertical="center"/>
    </xf>
    <xf numFmtId="0" fontId="4" fillId="33" borderId="14" xfId="0" applyFont="1" applyFill="1" applyBorder="1" applyAlignment="1">
      <alignment horizontal="right" vertical="center"/>
    </xf>
    <xf numFmtId="10" fontId="2" fillId="0" borderId="12" xfId="0" applyNumberFormat="1" applyFont="1" applyBorder="1" applyAlignment="1">
      <alignment horizontal="right" vertical="center"/>
    </xf>
    <xf numFmtId="10" fontId="2" fillId="0" borderId="13" xfId="0" applyNumberFormat="1" applyFont="1" applyBorder="1" applyAlignment="1">
      <alignment horizontal="right" vertical="center"/>
    </xf>
    <xf numFmtId="10" fontId="2" fillId="0" borderId="14" xfId="0" applyNumberFormat="1" applyFont="1" applyBorder="1" applyAlignment="1">
      <alignment horizontal="righ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68"/>
  <sheetViews>
    <sheetView zoomScalePageLayoutView="0" workbookViewId="0" topLeftCell="A1">
      <selection activeCell="A1" sqref="A1"/>
    </sheetView>
  </sheetViews>
  <sheetFormatPr defaultColWidth="9.140625" defaultRowHeight="12.75"/>
  <cols>
    <col min="1" max="1" width="60.421875" style="0" customWidth="1"/>
    <col min="2" max="3" width="14.140625" style="0" customWidth="1"/>
    <col min="4" max="4" width="4.421875" style="0" customWidth="1"/>
    <col min="5" max="5" width="14.28125" style="0" customWidth="1"/>
  </cols>
  <sheetData>
    <row r="1" spans="1:5" ht="23.25">
      <c r="A1" s="1" t="s">
        <v>0</v>
      </c>
      <c r="B1" s="190" t="s">
        <v>1</v>
      </c>
      <c r="C1" s="190"/>
      <c r="D1" s="190"/>
      <c r="E1" s="190"/>
    </row>
    <row r="2" spans="1:5" ht="12.75">
      <c r="A2" s="2"/>
      <c r="B2" s="2"/>
      <c r="C2" s="3"/>
      <c r="D2" s="3"/>
      <c r="E2" s="3"/>
    </row>
    <row r="3" spans="1:5" ht="12.75">
      <c r="A3" s="4" t="s">
        <v>2</v>
      </c>
      <c r="B3" s="4" t="s">
        <v>3</v>
      </c>
      <c r="C3" s="5" t="s">
        <v>4</v>
      </c>
      <c r="D3" s="191" t="s">
        <v>5</v>
      </c>
      <c r="E3" s="191"/>
    </row>
    <row r="4" spans="1:5" ht="12.75">
      <c r="A4" s="6" t="s">
        <v>6</v>
      </c>
      <c r="B4" s="7"/>
      <c r="C4" s="8"/>
      <c r="D4" s="8"/>
      <c r="E4" s="9"/>
    </row>
    <row r="5" spans="1:5" ht="15">
      <c r="A5" s="10" t="s">
        <v>7</v>
      </c>
      <c r="B5" s="11">
        <v>0</v>
      </c>
      <c r="C5" s="12">
        <f>+B5/12</f>
        <v>0</v>
      </c>
      <c r="D5" s="13" t="s">
        <v>8</v>
      </c>
      <c r="E5" s="14" t="s">
        <v>9</v>
      </c>
    </row>
    <row r="6" spans="1:5" ht="15">
      <c r="A6" s="10" t="s">
        <v>10</v>
      </c>
      <c r="B6" s="11">
        <v>0</v>
      </c>
      <c r="C6" s="12">
        <f aca="true" t="shared" si="0" ref="C6:C13">+B6/12</f>
        <v>0</v>
      </c>
      <c r="D6" s="15" t="s">
        <v>8</v>
      </c>
      <c r="E6" s="14" t="s">
        <v>11</v>
      </c>
    </row>
    <row r="7" spans="1:5" ht="15">
      <c r="A7" s="10" t="s">
        <v>12</v>
      </c>
      <c r="B7" s="11">
        <v>0</v>
      </c>
      <c r="C7" s="12">
        <f t="shared" si="0"/>
        <v>0</v>
      </c>
      <c r="D7" s="15" t="s">
        <v>8</v>
      </c>
      <c r="E7" s="14" t="s">
        <v>11</v>
      </c>
    </row>
    <row r="8" spans="1:5" ht="15">
      <c r="A8" s="10" t="s">
        <v>13</v>
      </c>
      <c r="B8" s="11">
        <v>0</v>
      </c>
      <c r="C8" s="12">
        <f t="shared" si="0"/>
        <v>0</v>
      </c>
      <c r="D8" s="15" t="s">
        <v>8</v>
      </c>
      <c r="E8" s="14" t="s">
        <v>11</v>
      </c>
    </row>
    <row r="9" spans="1:5" ht="15">
      <c r="A9" s="10" t="s">
        <v>14</v>
      </c>
      <c r="B9" s="11">
        <v>0</v>
      </c>
      <c r="C9" s="12">
        <f t="shared" si="0"/>
        <v>0</v>
      </c>
      <c r="D9" s="15" t="s">
        <v>8</v>
      </c>
      <c r="E9" s="14" t="s">
        <v>11</v>
      </c>
    </row>
    <row r="10" spans="1:5" ht="15">
      <c r="A10" s="10" t="s">
        <v>15</v>
      </c>
      <c r="B10" s="11">
        <v>0</v>
      </c>
      <c r="C10" s="12">
        <f t="shared" si="0"/>
        <v>0</v>
      </c>
      <c r="D10" s="15" t="s">
        <v>8</v>
      </c>
      <c r="E10" s="14" t="s">
        <v>11</v>
      </c>
    </row>
    <row r="11" spans="1:5" ht="15">
      <c r="A11" s="10" t="s">
        <v>16</v>
      </c>
      <c r="B11" s="11">
        <v>0</v>
      </c>
      <c r="C11" s="12">
        <f t="shared" si="0"/>
        <v>0</v>
      </c>
      <c r="D11" s="15" t="s">
        <v>8</v>
      </c>
      <c r="E11" s="14" t="s">
        <v>11</v>
      </c>
    </row>
    <row r="12" spans="1:5" ht="15">
      <c r="A12" s="10" t="s">
        <v>17</v>
      </c>
      <c r="B12" s="11">
        <v>0</v>
      </c>
      <c r="C12" s="12">
        <f t="shared" si="0"/>
        <v>0</v>
      </c>
      <c r="D12" s="15" t="s">
        <v>8</v>
      </c>
      <c r="E12" s="14" t="s">
        <v>11</v>
      </c>
    </row>
    <row r="13" spans="1:5" ht="15">
      <c r="A13" s="10" t="s">
        <v>18</v>
      </c>
      <c r="B13" s="11">
        <v>0</v>
      </c>
      <c r="C13" s="12">
        <f t="shared" si="0"/>
        <v>0</v>
      </c>
      <c r="D13" s="15" t="s">
        <v>8</v>
      </c>
      <c r="E13" s="14" t="s">
        <v>11</v>
      </c>
    </row>
    <row r="14" spans="1:5" ht="15">
      <c r="A14" s="6" t="s">
        <v>19</v>
      </c>
      <c r="B14" s="16"/>
      <c r="C14" s="17"/>
      <c r="D14" s="18"/>
      <c r="E14" s="9"/>
    </row>
    <row r="15" spans="1:5" ht="15">
      <c r="A15" s="10" t="s">
        <v>20</v>
      </c>
      <c r="B15" s="11">
        <v>0</v>
      </c>
      <c r="C15" s="12">
        <f aca="true" t="shared" si="1" ref="C15:C27">+B15/12</f>
        <v>0</v>
      </c>
      <c r="D15" s="15" t="s">
        <v>8</v>
      </c>
      <c r="E15" s="14" t="s">
        <v>11</v>
      </c>
    </row>
    <row r="16" spans="1:5" ht="15">
      <c r="A16" s="10" t="s">
        <v>21</v>
      </c>
      <c r="B16" s="11">
        <v>0</v>
      </c>
      <c r="C16" s="12">
        <f t="shared" si="1"/>
        <v>0</v>
      </c>
      <c r="D16" s="15" t="s">
        <v>8</v>
      </c>
      <c r="E16" s="14" t="s">
        <v>11</v>
      </c>
    </row>
    <row r="17" spans="1:5" ht="15">
      <c r="A17" s="10" t="s">
        <v>22</v>
      </c>
      <c r="B17" s="11">
        <v>0</v>
      </c>
      <c r="C17" s="12">
        <f t="shared" si="1"/>
        <v>0</v>
      </c>
      <c r="D17" s="15" t="s">
        <v>8</v>
      </c>
      <c r="E17" s="14" t="s">
        <v>11</v>
      </c>
    </row>
    <row r="18" spans="1:5" ht="15">
      <c r="A18" s="10" t="s">
        <v>23</v>
      </c>
      <c r="B18" s="11">
        <v>0</v>
      </c>
      <c r="C18" s="12">
        <f t="shared" si="1"/>
        <v>0</v>
      </c>
      <c r="D18" s="15" t="s">
        <v>8</v>
      </c>
      <c r="E18" s="14" t="s">
        <v>11</v>
      </c>
    </row>
    <row r="19" spans="1:5" ht="15">
      <c r="A19" s="10" t="s">
        <v>24</v>
      </c>
      <c r="B19" s="11">
        <v>0</v>
      </c>
      <c r="C19" s="12">
        <f t="shared" si="1"/>
        <v>0</v>
      </c>
      <c r="D19" s="15" t="s">
        <v>8</v>
      </c>
      <c r="E19" s="14" t="s">
        <v>11</v>
      </c>
    </row>
    <row r="20" spans="1:5" ht="15">
      <c r="A20" s="10" t="s">
        <v>25</v>
      </c>
      <c r="B20" s="11">
        <v>0</v>
      </c>
      <c r="C20" s="12">
        <f t="shared" si="1"/>
        <v>0</v>
      </c>
      <c r="D20" s="15" t="s">
        <v>8</v>
      </c>
      <c r="E20" s="14" t="s">
        <v>11</v>
      </c>
    </row>
    <row r="21" spans="1:5" ht="15">
      <c r="A21" s="10" t="s">
        <v>26</v>
      </c>
      <c r="B21" s="11">
        <v>0</v>
      </c>
      <c r="C21" s="12">
        <f t="shared" si="1"/>
        <v>0</v>
      </c>
      <c r="D21" s="15" t="s">
        <v>8</v>
      </c>
      <c r="E21" s="14" t="s">
        <v>11</v>
      </c>
    </row>
    <row r="22" spans="1:5" ht="15">
      <c r="A22" s="10" t="s">
        <v>27</v>
      </c>
      <c r="B22" s="11">
        <v>0</v>
      </c>
      <c r="C22" s="12">
        <f t="shared" si="1"/>
        <v>0</v>
      </c>
      <c r="D22" s="15" t="s">
        <v>8</v>
      </c>
      <c r="E22" s="14" t="s">
        <v>11</v>
      </c>
    </row>
    <row r="23" spans="1:5" ht="15">
      <c r="A23" s="10" t="s">
        <v>28</v>
      </c>
      <c r="B23" s="11">
        <v>0</v>
      </c>
      <c r="C23" s="12">
        <f t="shared" si="1"/>
        <v>0</v>
      </c>
      <c r="D23" s="15" t="s">
        <v>8</v>
      </c>
      <c r="E23" s="14" t="s">
        <v>11</v>
      </c>
    </row>
    <row r="24" spans="1:5" ht="15">
      <c r="A24" s="10" t="s">
        <v>29</v>
      </c>
      <c r="B24" s="11">
        <v>0</v>
      </c>
      <c r="C24" s="12">
        <f t="shared" si="1"/>
        <v>0</v>
      </c>
      <c r="D24" s="15" t="s">
        <v>8</v>
      </c>
      <c r="E24" s="14" t="s">
        <v>11</v>
      </c>
    </row>
    <row r="25" spans="1:5" ht="15">
      <c r="A25" s="10" t="s">
        <v>30</v>
      </c>
      <c r="B25" s="11">
        <v>0</v>
      </c>
      <c r="C25" s="12">
        <f t="shared" si="1"/>
        <v>0</v>
      </c>
      <c r="D25" s="15" t="s">
        <v>8</v>
      </c>
      <c r="E25" s="14" t="s">
        <v>11</v>
      </c>
    </row>
    <row r="26" spans="1:5" ht="15">
      <c r="A26" s="10" t="s">
        <v>31</v>
      </c>
      <c r="B26" s="11">
        <v>0</v>
      </c>
      <c r="C26" s="12">
        <f t="shared" si="1"/>
        <v>0</v>
      </c>
      <c r="D26" s="15" t="s">
        <v>8</v>
      </c>
      <c r="E26" s="14" t="s">
        <v>11</v>
      </c>
    </row>
    <row r="27" spans="1:5" ht="15">
      <c r="A27" s="10" t="s">
        <v>19</v>
      </c>
      <c r="B27" s="11">
        <v>0</v>
      </c>
      <c r="C27" s="12">
        <f t="shared" si="1"/>
        <v>0</v>
      </c>
      <c r="D27" s="15" t="s">
        <v>8</v>
      </c>
      <c r="E27" s="14" t="s">
        <v>11</v>
      </c>
    </row>
    <row r="28" spans="1:5" ht="15">
      <c r="A28" s="6" t="s">
        <v>32</v>
      </c>
      <c r="B28" s="19"/>
      <c r="C28" s="17"/>
      <c r="D28" s="18"/>
      <c r="E28" s="9"/>
    </row>
    <row r="29" spans="1:5" ht="15">
      <c r="A29" s="10" t="s">
        <v>33</v>
      </c>
      <c r="B29" s="11">
        <v>0</v>
      </c>
      <c r="C29" s="12">
        <f>+B29/12</f>
        <v>0</v>
      </c>
      <c r="D29" s="15" t="s">
        <v>8</v>
      </c>
      <c r="E29" s="14" t="s">
        <v>11</v>
      </c>
    </row>
    <row r="30" spans="1:5" ht="15">
      <c r="A30" s="10" t="s">
        <v>34</v>
      </c>
      <c r="B30" s="11">
        <v>0</v>
      </c>
      <c r="C30" s="12">
        <f>+B30/12</f>
        <v>0</v>
      </c>
      <c r="D30" s="15" t="s">
        <v>8</v>
      </c>
      <c r="E30" s="14" t="s">
        <v>11</v>
      </c>
    </row>
    <row r="31" spans="1:5" ht="15">
      <c r="A31" s="10" t="s">
        <v>35</v>
      </c>
      <c r="B31" s="11">
        <v>0</v>
      </c>
      <c r="C31" s="12">
        <f>+B31/12</f>
        <v>0</v>
      </c>
      <c r="D31" s="15" t="s">
        <v>8</v>
      </c>
      <c r="E31" s="14" t="s">
        <v>11</v>
      </c>
    </row>
    <row r="32" spans="1:5" ht="15">
      <c r="A32" s="10" t="s">
        <v>36</v>
      </c>
      <c r="B32" s="11">
        <v>0</v>
      </c>
      <c r="C32" s="12">
        <f>+B32/12</f>
        <v>0</v>
      </c>
      <c r="D32" s="15" t="s">
        <v>8</v>
      </c>
      <c r="E32" s="14" t="s">
        <v>11</v>
      </c>
    </row>
    <row r="33" spans="1:5" ht="15">
      <c r="A33" s="6" t="s">
        <v>37</v>
      </c>
      <c r="B33" s="19"/>
      <c r="C33" s="17"/>
      <c r="D33" s="20"/>
      <c r="E33" s="9"/>
    </row>
    <row r="34" spans="1:5" ht="15">
      <c r="A34" s="10" t="s">
        <v>38</v>
      </c>
      <c r="B34" s="11">
        <v>0</v>
      </c>
      <c r="C34" s="12">
        <f aca="true" t="shared" si="2" ref="C34:C46">+B34/12</f>
        <v>0</v>
      </c>
      <c r="D34" s="21" t="s">
        <v>8</v>
      </c>
      <c r="E34" s="14" t="s">
        <v>39</v>
      </c>
    </row>
    <row r="35" spans="1:5" ht="15">
      <c r="A35" s="10" t="s">
        <v>40</v>
      </c>
      <c r="B35" s="11">
        <v>0</v>
      </c>
      <c r="C35" s="12">
        <f t="shared" si="2"/>
        <v>0</v>
      </c>
      <c r="D35" s="21" t="s">
        <v>8</v>
      </c>
      <c r="E35" s="14" t="s">
        <v>39</v>
      </c>
    </row>
    <row r="36" spans="1:5" ht="15">
      <c r="A36" s="10" t="s">
        <v>41</v>
      </c>
      <c r="B36" s="11">
        <v>0</v>
      </c>
      <c r="C36" s="12">
        <f t="shared" si="2"/>
        <v>0</v>
      </c>
      <c r="D36" s="15" t="s">
        <v>8</v>
      </c>
      <c r="E36" s="14" t="s">
        <v>11</v>
      </c>
    </row>
    <row r="37" spans="1:5" ht="15">
      <c r="A37" s="10" t="s">
        <v>42</v>
      </c>
      <c r="B37" s="11">
        <v>0</v>
      </c>
      <c r="C37" s="12">
        <f t="shared" si="2"/>
        <v>0</v>
      </c>
      <c r="D37" s="15" t="s">
        <v>8</v>
      </c>
      <c r="E37" s="14" t="s">
        <v>11</v>
      </c>
    </row>
    <row r="38" spans="1:5" ht="15">
      <c r="A38" s="10" t="s">
        <v>43</v>
      </c>
      <c r="B38" s="11">
        <v>0</v>
      </c>
      <c r="C38" s="12">
        <f t="shared" si="2"/>
        <v>0</v>
      </c>
      <c r="D38" s="15" t="s">
        <v>8</v>
      </c>
      <c r="E38" s="14" t="s">
        <v>11</v>
      </c>
    </row>
    <row r="39" spans="1:5" ht="15">
      <c r="A39" s="22" t="s">
        <v>44</v>
      </c>
      <c r="B39" s="11">
        <v>0</v>
      </c>
      <c r="C39" s="12">
        <f t="shared" si="2"/>
        <v>0</v>
      </c>
      <c r="D39" s="15" t="s">
        <v>8</v>
      </c>
      <c r="E39" s="14" t="s">
        <v>11</v>
      </c>
    </row>
    <row r="40" spans="1:5" ht="15">
      <c r="A40" s="22" t="s">
        <v>45</v>
      </c>
      <c r="B40" s="11">
        <v>0</v>
      </c>
      <c r="C40" s="12">
        <f t="shared" si="2"/>
        <v>0</v>
      </c>
      <c r="D40" s="15" t="s">
        <v>8</v>
      </c>
      <c r="E40" s="14" t="s">
        <v>11</v>
      </c>
    </row>
    <row r="41" spans="1:5" ht="15">
      <c r="A41" s="22" t="s">
        <v>46</v>
      </c>
      <c r="B41" s="11">
        <v>0</v>
      </c>
      <c r="C41" s="12">
        <f t="shared" si="2"/>
        <v>0</v>
      </c>
      <c r="D41" s="15" t="s">
        <v>8</v>
      </c>
      <c r="E41" s="14" t="s">
        <v>11</v>
      </c>
    </row>
    <row r="42" spans="1:5" ht="15">
      <c r="A42" s="22" t="s">
        <v>47</v>
      </c>
      <c r="B42" s="11">
        <v>0</v>
      </c>
      <c r="C42" s="12">
        <f t="shared" si="2"/>
        <v>0</v>
      </c>
      <c r="D42" s="15" t="s">
        <v>8</v>
      </c>
      <c r="E42" s="14" t="s">
        <v>11</v>
      </c>
    </row>
    <row r="43" spans="1:5" ht="15">
      <c r="A43" s="22" t="s">
        <v>48</v>
      </c>
      <c r="B43" s="11">
        <v>0</v>
      </c>
      <c r="C43" s="12">
        <f t="shared" si="2"/>
        <v>0</v>
      </c>
      <c r="D43" s="15" t="s">
        <v>8</v>
      </c>
      <c r="E43" s="14" t="s">
        <v>11</v>
      </c>
    </row>
    <row r="44" spans="1:5" ht="15">
      <c r="A44" s="22" t="s">
        <v>49</v>
      </c>
      <c r="B44" s="11">
        <v>0</v>
      </c>
      <c r="C44" s="12">
        <f t="shared" si="2"/>
        <v>0</v>
      </c>
      <c r="D44" s="15" t="s">
        <v>8</v>
      </c>
      <c r="E44" s="14" t="s">
        <v>11</v>
      </c>
    </row>
    <row r="45" spans="1:5" ht="15">
      <c r="A45" s="23"/>
      <c r="B45" s="23"/>
      <c r="C45" s="24"/>
      <c r="D45" s="25"/>
      <c r="E45" s="26"/>
    </row>
    <row r="46" spans="1:5" ht="15">
      <c r="A46" s="6" t="s">
        <v>50</v>
      </c>
      <c r="B46" s="12">
        <f>+SUM(B5:B45)</f>
        <v>0</v>
      </c>
      <c r="C46" s="12">
        <f t="shared" si="2"/>
        <v>0</v>
      </c>
      <c r="D46" s="21" t="s">
        <v>8</v>
      </c>
      <c r="E46" s="14" t="s">
        <v>39</v>
      </c>
    </row>
    <row r="47" spans="1:5" ht="12.75">
      <c r="A47" s="2"/>
      <c r="B47" s="2"/>
      <c r="C47" s="27"/>
      <c r="D47" s="27"/>
      <c r="E47" s="27"/>
    </row>
    <row r="48" spans="1:5" ht="15">
      <c r="A48" s="28" t="s">
        <v>51</v>
      </c>
      <c r="B48" s="29">
        <v>0</v>
      </c>
      <c r="C48" s="27"/>
      <c r="D48" s="27"/>
      <c r="E48" s="27"/>
    </row>
    <row r="49" spans="1:5" ht="12.75">
      <c r="A49" s="2"/>
      <c r="B49" s="2"/>
      <c r="C49" s="27"/>
      <c r="D49" s="27"/>
      <c r="E49" s="27"/>
    </row>
    <row r="50" spans="1:5" ht="12.75">
      <c r="A50" s="30" t="s">
        <v>52</v>
      </c>
      <c r="B50" s="2"/>
      <c r="C50" s="27"/>
      <c r="D50" s="27"/>
      <c r="E50" s="27"/>
    </row>
    <row r="51" spans="1:5" ht="33" customHeight="1">
      <c r="A51" s="4"/>
      <c r="B51" s="4" t="s">
        <v>53</v>
      </c>
      <c r="C51" s="31" t="s">
        <v>54</v>
      </c>
      <c r="D51" s="39"/>
      <c r="E51" s="38" t="s">
        <v>55</v>
      </c>
    </row>
    <row r="52" spans="1:5" ht="15">
      <c r="A52" s="32" t="s">
        <v>56</v>
      </c>
      <c r="B52" s="33">
        <v>0</v>
      </c>
      <c r="C52" s="34">
        <v>0</v>
      </c>
      <c r="D52" s="41"/>
      <c r="E52" s="40">
        <v>0</v>
      </c>
    </row>
    <row r="53" spans="1:5" ht="26.25" customHeight="1">
      <c r="A53" s="192" t="s">
        <v>69</v>
      </c>
      <c r="B53" s="192"/>
      <c r="C53" s="192"/>
      <c r="D53" s="192"/>
      <c r="E53" s="192"/>
    </row>
    <row r="54" spans="1:5" ht="12.75">
      <c r="A54" s="2"/>
      <c r="B54" s="2"/>
      <c r="C54" s="2"/>
      <c r="D54" s="2"/>
      <c r="E54" s="2"/>
    </row>
    <row r="55" spans="1:5" ht="12.75">
      <c r="A55" s="193" t="s">
        <v>57</v>
      </c>
      <c r="B55" s="193"/>
      <c r="C55" s="2"/>
      <c r="D55" s="2"/>
      <c r="E55" s="2"/>
    </row>
    <row r="56" spans="1:5" ht="15">
      <c r="A56" s="35" t="s">
        <v>58</v>
      </c>
      <c r="B56" s="11">
        <v>0</v>
      </c>
      <c r="C56" s="2"/>
      <c r="D56" s="2"/>
      <c r="E56" s="2"/>
    </row>
    <row r="57" spans="1:5" ht="15">
      <c r="A57" s="35" t="s">
        <v>59</v>
      </c>
      <c r="B57" s="12">
        <f>+B37</f>
        <v>0</v>
      </c>
      <c r="C57" s="2"/>
      <c r="D57" s="2"/>
      <c r="E57" s="2"/>
    </row>
    <row r="58" spans="1:5" ht="26.25" customHeight="1">
      <c r="A58" s="42" t="s">
        <v>70</v>
      </c>
      <c r="B58" s="189" t="str">
        <f>+IF(OR(B$56=0,B$57=0),"enter data in all green cells above",IF(B$56&gt;B$57,"Reserve insufficient to meet specified capital needs","Reserve sufficient"))</f>
        <v>enter data in all green cells above</v>
      </c>
      <c r="C58" s="189"/>
      <c r="D58" s="189"/>
      <c r="E58" s="36"/>
    </row>
    <row r="59" spans="1:5" ht="12.75">
      <c r="A59" s="194" t="s">
        <v>60</v>
      </c>
      <c r="B59" s="194"/>
      <c r="C59" s="194"/>
      <c r="D59" s="194"/>
      <c r="E59" s="194"/>
    </row>
    <row r="60" spans="1:5" ht="42" customHeight="1">
      <c r="A60" s="187" t="s">
        <v>61</v>
      </c>
      <c r="B60" s="187"/>
      <c r="C60" s="187"/>
      <c r="D60" s="187"/>
      <c r="E60" s="187"/>
    </row>
    <row r="61" spans="1:5" ht="12.75">
      <c r="A61" s="2"/>
      <c r="B61" s="2"/>
      <c r="C61" s="2"/>
      <c r="D61" s="2"/>
      <c r="E61" s="2"/>
    </row>
    <row r="62" spans="1:5" ht="12.75">
      <c r="A62" s="30" t="s">
        <v>62</v>
      </c>
      <c r="B62" s="30"/>
      <c r="C62" s="2"/>
      <c r="D62" s="2"/>
      <c r="E62" s="2"/>
    </row>
    <row r="63" spans="1:5" ht="15">
      <c r="A63" s="37" t="s">
        <v>63</v>
      </c>
      <c r="B63" s="11">
        <v>0</v>
      </c>
      <c r="C63" s="2"/>
      <c r="D63" s="2"/>
      <c r="E63" s="2"/>
    </row>
    <row r="64" spans="1:5" ht="15">
      <c r="A64" s="37" t="s">
        <v>64</v>
      </c>
      <c r="B64" s="11">
        <v>0</v>
      </c>
      <c r="C64" s="2"/>
      <c r="D64" s="2"/>
      <c r="E64" s="2"/>
    </row>
    <row r="65" spans="1:5" ht="15">
      <c r="A65" s="37" t="s">
        <v>65</v>
      </c>
      <c r="B65" s="11">
        <v>0</v>
      </c>
      <c r="C65" s="2"/>
      <c r="D65" s="2"/>
      <c r="E65" s="2"/>
    </row>
    <row r="66" spans="1:5" ht="15">
      <c r="A66" s="37" t="s">
        <v>66</v>
      </c>
      <c r="B66" s="11">
        <v>0</v>
      </c>
      <c r="C66" s="2"/>
      <c r="D66" s="2"/>
      <c r="E66" s="2"/>
    </row>
    <row r="67" spans="1:5" ht="15">
      <c r="A67" s="37" t="s">
        <v>67</v>
      </c>
      <c r="B67" s="11">
        <v>0</v>
      </c>
      <c r="C67" s="2"/>
      <c r="D67" s="2"/>
      <c r="E67" s="2"/>
    </row>
    <row r="68" spans="1:5" ht="42" customHeight="1">
      <c r="A68" s="188" t="s">
        <v>68</v>
      </c>
      <c r="B68" s="188"/>
      <c r="C68" s="188"/>
      <c r="D68" s="188"/>
      <c r="E68" s="188"/>
    </row>
  </sheetData>
  <sheetProtection/>
  <mergeCells count="8">
    <mergeCell ref="A60:E60"/>
    <mergeCell ref="A68:E68"/>
    <mergeCell ref="B58:D58"/>
    <mergeCell ref="B1:E1"/>
    <mergeCell ref="D3:E3"/>
    <mergeCell ref="A53:E53"/>
    <mergeCell ref="A55:B55"/>
    <mergeCell ref="A59:E5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48"/>
  <sheetViews>
    <sheetView zoomScalePageLayoutView="0" workbookViewId="0" topLeftCell="A1">
      <selection activeCell="B46" sqref="B46"/>
    </sheetView>
  </sheetViews>
  <sheetFormatPr defaultColWidth="8.8515625" defaultRowHeight="12.75"/>
  <cols>
    <col min="1" max="1" width="25.28125" style="55" customWidth="1"/>
    <col min="2" max="2" width="12.57421875" style="55" customWidth="1"/>
    <col min="3" max="3" width="11.28125" style="55" customWidth="1"/>
    <col min="4" max="4" width="12.57421875" style="55" customWidth="1"/>
    <col min="5" max="6" width="12.421875" style="55" customWidth="1"/>
    <col min="7" max="7" width="13.8515625" style="55" customWidth="1"/>
    <col min="8" max="8" width="8.8515625" style="55" customWidth="1"/>
    <col min="9" max="16384" width="8.8515625" style="55" customWidth="1"/>
  </cols>
  <sheetData>
    <row r="1" spans="1:8" ht="15.75">
      <c r="A1" s="195" t="s">
        <v>154</v>
      </c>
      <c r="B1" s="196"/>
      <c r="C1" s="190" t="s">
        <v>1</v>
      </c>
      <c r="D1" s="190"/>
      <c r="E1" s="190"/>
      <c r="F1" s="190"/>
      <c r="G1" s="54"/>
      <c r="H1" s="54"/>
    </row>
    <row r="2" spans="1:8" ht="15">
      <c r="A2" s="56"/>
      <c r="B2" s="57"/>
      <c r="C2" s="58"/>
      <c r="D2" s="58"/>
      <c r="E2" s="58"/>
      <c r="F2" s="54"/>
      <c r="G2" s="54"/>
      <c r="H2" s="54"/>
    </row>
    <row r="3" spans="1:9" ht="15">
      <c r="A3" s="59" t="s">
        <v>111</v>
      </c>
      <c r="B3" s="60"/>
      <c r="C3" s="60"/>
      <c r="D3" s="60"/>
      <c r="E3" s="60"/>
      <c r="F3" s="60"/>
      <c r="G3" s="60"/>
      <c r="H3" s="60"/>
      <c r="I3" s="60"/>
    </row>
    <row r="4" spans="1:9" s="79" customFormat="1" ht="24">
      <c r="A4" s="46"/>
      <c r="B4" s="46" t="s">
        <v>112</v>
      </c>
      <c r="C4" s="46" t="s">
        <v>145</v>
      </c>
      <c r="D4" s="46" t="s">
        <v>144</v>
      </c>
      <c r="E4" s="46"/>
      <c r="F4" s="46" t="s">
        <v>147</v>
      </c>
      <c r="G4" s="46" t="s">
        <v>148</v>
      </c>
      <c r="H4" s="82"/>
      <c r="I4" s="111"/>
    </row>
    <row r="5" spans="1:9" ht="15">
      <c r="A5" s="94" t="s">
        <v>131</v>
      </c>
      <c r="B5" s="62"/>
      <c r="C5" s="63"/>
      <c r="D5" s="64"/>
      <c r="E5" s="65"/>
      <c r="F5" s="66"/>
      <c r="G5" s="66"/>
      <c r="H5" s="83"/>
      <c r="I5" s="83"/>
    </row>
    <row r="6" spans="1:9" ht="14.25">
      <c r="A6" s="67" t="s">
        <v>128</v>
      </c>
      <c r="B6" s="49">
        <v>0</v>
      </c>
      <c r="C6" s="49">
        <v>0</v>
      </c>
      <c r="D6" s="50">
        <v>0</v>
      </c>
      <c r="E6" s="51"/>
      <c r="F6" s="52">
        <f aca="true" t="shared" si="0" ref="F6:F11">+B6*D6</f>
        <v>0</v>
      </c>
      <c r="G6" s="53">
        <f aca="true" t="shared" si="1" ref="G6:G11">+F6*12</f>
        <v>0</v>
      </c>
      <c r="H6" s="84"/>
      <c r="I6" s="83"/>
    </row>
    <row r="7" spans="1:9" ht="14.25">
      <c r="A7" s="67" t="s">
        <v>123</v>
      </c>
      <c r="B7" s="49">
        <v>0</v>
      </c>
      <c r="C7" s="49">
        <v>0</v>
      </c>
      <c r="D7" s="50">
        <v>0</v>
      </c>
      <c r="E7" s="51"/>
      <c r="F7" s="52">
        <f t="shared" si="0"/>
        <v>0</v>
      </c>
      <c r="G7" s="53">
        <f t="shared" si="1"/>
        <v>0</v>
      </c>
      <c r="H7" s="84"/>
      <c r="I7" s="83"/>
    </row>
    <row r="8" spans="1:9" ht="14.25">
      <c r="A8" s="67" t="s">
        <v>124</v>
      </c>
      <c r="B8" s="49">
        <v>0</v>
      </c>
      <c r="C8" s="49">
        <v>0</v>
      </c>
      <c r="D8" s="50">
        <v>0</v>
      </c>
      <c r="E8" s="51"/>
      <c r="F8" s="52">
        <f t="shared" si="0"/>
        <v>0</v>
      </c>
      <c r="G8" s="53">
        <f t="shared" si="1"/>
        <v>0</v>
      </c>
      <c r="H8" s="84"/>
      <c r="I8" s="83"/>
    </row>
    <row r="9" spans="1:9" ht="14.25">
      <c r="A9" s="67" t="s">
        <v>125</v>
      </c>
      <c r="B9" s="49">
        <v>0</v>
      </c>
      <c r="C9" s="49">
        <v>0</v>
      </c>
      <c r="D9" s="50">
        <v>0</v>
      </c>
      <c r="E9" s="51"/>
      <c r="F9" s="52">
        <f t="shared" si="0"/>
        <v>0</v>
      </c>
      <c r="G9" s="53">
        <f t="shared" si="1"/>
        <v>0</v>
      </c>
      <c r="H9" s="84"/>
      <c r="I9" s="83"/>
    </row>
    <row r="10" spans="1:9" ht="14.25">
      <c r="A10" s="67" t="s">
        <v>126</v>
      </c>
      <c r="B10" s="49">
        <v>0</v>
      </c>
      <c r="C10" s="49">
        <v>0</v>
      </c>
      <c r="D10" s="50">
        <v>0</v>
      </c>
      <c r="E10" s="51"/>
      <c r="F10" s="52">
        <f t="shared" si="0"/>
        <v>0</v>
      </c>
      <c r="G10" s="53">
        <f t="shared" si="1"/>
        <v>0</v>
      </c>
      <c r="H10" s="84"/>
      <c r="I10" s="83"/>
    </row>
    <row r="11" spans="1:9" ht="14.25">
      <c r="A11" s="67" t="s">
        <v>127</v>
      </c>
      <c r="B11" s="49">
        <v>0</v>
      </c>
      <c r="C11" s="49">
        <v>0</v>
      </c>
      <c r="D11" s="50">
        <v>0</v>
      </c>
      <c r="E11" s="51"/>
      <c r="F11" s="52">
        <f t="shared" si="0"/>
        <v>0</v>
      </c>
      <c r="G11" s="53">
        <f t="shared" si="1"/>
        <v>0</v>
      </c>
      <c r="H11" s="84"/>
      <c r="I11" s="83"/>
    </row>
    <row r="12" spans="1:9" ht="15">
      <c r="A12" s="47" t="s">
        <v>129</v>
      </c>
      <c r="B12" s="97">
        <f>+SUM(B6:B11)</f>
        <v>0</v>
      </c>
      <c r="C12" s="62"/>
      <c r="D12" s="77"/>
      <c r="E12" s="65"/>
      <c r="F12" s="76">
        <f>+SUM(F7:F11)</f>
        <v>0</v>
      </c>
      <c r="G12" s="76">
        <f>+SUM(G7:G11)</f>
        <v>0</v>
      </c>
      <c r="H12" s="84"/>
      <c r="I12" s="83"/>
    </row>
    <row r="13" spans="1:9" ht="6" customHeight="1">
      <c r="A13" s="95"/>
      <c r="B13" s="85"/>
      <c r="C13" s="85"/>
      <c r="D13" s="86"/>
      <c r="E13" s="87"/>
      <c r="F13" s="88"/>
      <c r="G13" s="88"/>
      <c r="H13" s="83"/>
      <c r="I13" s="83"/>
    </row>
    <row r="14" spans="1:9" ht="15">
      <c r="A14" s="89" t="s">
        <v>54</v>
      </c>
      <c r="B14" s="90"/>
      <c r="C14" s="90"/>
      <c r="D14" s="91"/>
      <c r="E14" s="92"/>
      <c r="F14" s="93"/>
      <c r="G14" s="93"/>
      <c r="H14" s="83"/>
      <c r="I14" s="83"/>
    </row>
    <row r="15" spans="1:9" ht="14.25">
      <c r="A15" s="67" t="s">
        <v>128</v>
      </c>
      <c r="B15" s="49">
        <v>0</v>
      </c>
      <c r="C15" s="49">
        <v>0</v>
      </c>
      <c r="D15" s="50">
        <v>0</v>
      </c>
      <c r="E15" s="51"/>
      <c r="F15" s="52">
        <f aca="true" t="shared" si="2" ref="F15:F20">+B15*D15</f>
        <v>0</v>
      </c>
      <c r="G15" s="53">
        <f aca="true" t="shared" si="3" ref="G15:G20">+F15*12</f>
        <v>0</v>
      </c>
      <c r="H15" s="84"/>
      <c r="I15" s="83"/>
    </row>
    <row r="16" spans="1:9" ht="14.25">
      <c r="A16" s="67" t="s">
        <v>123</v>
      </c>
      <c r="B16" s="49">
        <v>0</v>
      </c>
      <c r="C16" s="49">
        <v>0</v>
      </c>
      <c r="D16" s="50">
        <v>0</v>
      </c>
      <c r="E16" s="51"/>
      <c r="F16" s="52">
        <f t="shared" si="2"/>
        <v>0</v>
      </c>
      <c r="G16" s="53">
        <f t="shared" si="3"/>
        <v>0</v>
      </c>
      <c r="H16" s="84"/>
      <c r="I16" s="83"/>
    </row>
    <row r="17" spans="1:9" ht="14.25">
      <c r="A17" s="67" t="s">
        <v>124</v>
      </c>
      <c r="B17" s="49">
        <v>0</v>
      </c>
      <c r="C17" s="49">
        <v>0</v>
      </c>
      <c r="D17" s="50">
        <v>0</v>
      </c>
      <c r="E17" s="51"/>
      <c r="F17" s="52">
        <f t="shared" si="2"/>
        <v>0</v>
      </c>
      <c r="G17" s="53">
        <f t="shared" si="3"/>
        <v>0</v>
      </c>
      <c r="H17" s="84"/>
      <c r="I17" s="83"/>
    </row>
    <row r="18" spans="1:9" ht="14.25">
      <c r="A18" s="67" t="s">
        <v>125</v>
      </c>
      <c r="B18" s="49">
        <v>0</v>
      </c>
      <c r="C18" s="49">
        <v>0</v>
      </c>
      <c r="D18" s="50">
        <v>0</v>
      </c>
      <c r="E18" s="51"/>
      <c r="F18" s="52">
        <f t="shared" si="2"/>
        <v>0</v>
      </c>
      <c r="G18" s="53">
        <f t="shared" si="3"/>
        <v>0</v>
      </c>
      <c r="H18" s="84"/>
      <c r="I18" s="83"/>
    </row>
    <row r="19" spans="1:9" ht="14.25">
      <c r="A19" s="67" t="s">
        <v>126</v>
      </c>
      <c r="B19" s="49">
        <v>0</v>
      </c>
      <c r="C19" s="49">
        <v>0</v>
      </c>
      <c r="D19" s="50">
        <v>0</v>
      </c>
      <c r="E19" s="51"/>
      <c r="F19" s="52">
        <f t="shared" si="2"/>
        <v>0</v>
      </c>
      <c r="G19" s="53">
        <f t="shared" si="3"/>
        <v>0</v>
      </c>
      <c r="H19" s="84"/>
      <c r="I19" s="83"/>
    </row>
    <row r="20" spans="1:9" ht="14.25">
      <c r="A20" s="67" t="s">
        <v>127</v>
      </c>
      <c r="B20" s="49">
        <v>0</v>
      </c>
      <c r="C20" s="49">
        <v>0</v>
      </c>
      <c r="D20" s="50">
        <v>0</v>
      </c>
      <c r="E20" s="51"/>
      <c r="F20" s="52">
        <f t="shared" si="2"/>
        <v>0</v>
      </c>
      <c r="G20" s="53">
        <f t="shared" si="3"/>
        <v>0</v>
      </c>
      <c r="H20" s="84"/>
      <c r="I20" s="83"/>
    </row>
    <row r="21" spans="1:9" ht="15">
      <c r="A21" s="68" t="s">
        <v>130</v>
      </c>
      <c r="B21" s="97">
        <f>+SUM(B15:B20)</f>
        <v>0</v>
      </c>
      <c r="C21" s="62"/>
      <c r="D21" s="77"/>
      <c r="E21" s="65"/>
      <c r="F21" s="76">
        <f>+SUM(F16:F20)</f>
        <v>0</v>
      </c>
      <c r="G21" s="76">
        <f>+SUM(G16:G20)</f>
        <v>0</v>
      </c>
      <c r="H21" s="84"/>
      <c r="I21" s="83"/>
    </row>
    <row r="22" spans="1:8" ht="6" customHeight="1">
      <c r="A22" s="96"/>
      <c r="B22" s="63"/>
      <c r="C22" s="63"/>
      <c r="D22" s="64"/>
      <c r="E22" s="65"/>
      <c r="F22" s="66"/>
      <c r="G22" s="66"/>
      <c r="H22" s="83"/>
    </row>
    <row r="23" spans="1:8" s="98" customFormat="1" ht="36.75" customHeight="1">
      <c r="A23" s="46"/>
      <c r="B23" s="46" t="s">
        <v>112</v>
      </c>
      <c r="C23" s="46" t="s">
        <v>113</v>
      </c>
      <c r="D23" s="46" t="s">
        <v>114</v>
      </c>
      <c r="E23" s="46" t="s">
        <v>150</v>
      </c>
      <c r="F23" s="46" t="s">
        <v>149</v>
      </c>
      <c r="G23" s="46" t="s">
        <v>151</v>
      </c>
      <c r="H23" s="46" t="s">
        <v>115</v>
      </c>
    </row>
    <row r="24" spans="1:8" ht="15">
      <c r="A24" s="48" t="s">
        <v>53</v>
      </c>
      <c r="B24" s="80"/>
      <c r="C24" s="80"/>
      <c r="D24" s="80"/>
      <c r="E24" s="80"/>
      <c r="F24" s="80"/>
      <c r="G24" s="81"/>
      <c r="H24" s="80"/>
    </row>
    <row r="25" spans="1:8" ht="14.25">
      <c r="A25" s="67" t="s">
        <v>132</v>
      </c>
      <c r="B25" s="49">
        <v>0</v>
      </c>
      <c r="C25" s="49">
        <v>0</v>
      </c>
      <c r="D25" s="50">
        <v>0</v>
      </c>
      <c r="E25" s="50">
        <v>0</v>
      </c>
      <c r="F25" s="52">
        <f>+B25*(D25-E25)</f>
        <v>0</v>
      </c>
      <c r="G25" s="53">
        <f>+F25*12</f>
        <v>0</v>
      </c>
      <c r="H25" s="49" t="s">
        <v>152</v>
      </c>
    </row>
    <row r="26" spans="1:8" ht="14.25">
      <c r="A26" s="67" t="s">
        <v>133</v>
      </c>
      <c r="B26" s="49">
        <v>0</v>
      </c>
      <c r="C26" s="49">
        <v>0</v>
      </c>
      <c r="D26" s="50">
        <v>0</v>
      </c>
      <c r="E26" s="50">
        <v>0</v>
      </c>
      <c r="F26" s="52">
        <f aca="true" t="shared" si="4" ref="F26:F36">+B26*(D26-E26)</f>
        <v>0</v>
      </c>
      <c r="G26" s="53">
        <f aca="true" t="shared" si="5" ref="G26:G36">+F26*12</f>
        <v>0</v>
      </c>
      <c r="H26" s="49" t="s">
        <v>152</v>
      </c>
    </row>
    <row r="27" spans="1:8" ht="14.25">
      <c r="A27" s="67" t="s">
        <v>134</v>
      </c>
      <c r="B27" s="49">
        <v>0</v>
      </c>
      <c r="C27" s="49">
        <v>0</v>
      </c>
      <c r="D27" s="50">
        <v>0</v>
      </c>
      <c r="E27" s="50">
        <v>0</v>
      </c>
      <c r="F27" s="52">
        <f t="shared" si="4"/>
        <v>0</v>
      </c>
      <c r="G27" s="53">
        <f t="shared" si="5"/>
        <v>0</v>
      </c>
      <c r="H27" s="49" t="s">
        <v>152</v>
      </c>
    </row>
    <row r="28" spans="1:8" ht="14.25">
      <c r="A28" s="67" t="s">
        <v>135</v>
      </c>
      <c r="B28" s="49">
        <v>0</v>
      </c>
      <c r="C28" s="49">
        <v>0</v>
      </c>
      <c r="D28" s="50">
        <v>0</v>
      </c>
      <c r="E28" s="50">
        <v>0</v>
      </c>
      <c r="F28" s="52">
        <f t="shared" si="4"/>
        <v>0</v>
      </c>
      <c r="G28" s="53">
        <f t="shared" si="5"/>
        <v>0</v>
      </c>
      <c r="H28" s="49" t="s">
        <v>152</v>
      </c>
    </row>
    <row r="29" spans="1:8" ht="14.25">
      <c r="A29" s="67" t="s">
        <v>136</v>
      </c>
      <c r="B29" s="49">
        <v>0</v>
      </c>
      <c r="C29" s="49">
        <v>0</v>
      </c>
      <c r="D29" s="50">
        <v>0</v>
      </c>
      <c r="E29" s="50">
        <v>0</v>
      </c>
      <c r="F29" s="52">
        <f t="shared" si="4"/>
        <v>0</v>
      </c>
      <c r="G29" s="53">
        <f t="shared" si="5"/>
        <v>0</v>
      </c>
      <c r="H29" s="49" t="s">
        <v>152</v>
      </c>
    </row>
    <row r="30" spans="1:8" ht="14.25">
      <c r="A30" s="67" t="s">
        <v>137</v>
      </c>
      <c r="B30" s="49">
        <v>0</v>
      </c>
      <c r="C30" s="49">
        <v>0</v>
      </c>
      <c r="D30" s="50">
        <v>0</v>
      </c>
      <c r="E30" s="50">
        <v>0</v>
      </c>
      <c r="F30" s="52">
        <f t="shared" si="4"/>
        <v>0</v>
      </c>
      <c r="G30" s="53">
        <f t="shared" si="5"/>
        <v>0</v>
      </c>
      <c r="H30" s="49" t="s">
        <v>152</v>
      </c>
    </row>
    <row r="31" spans="1:8" ht="14.25">
      <c r="A31" s="67" t="s">
        <v>138</v>
      </c>
      <c r="B31" s="49">
        <v>0</v>
      </c>
      <c r="C31" s="49">
        <v>0</v>
      </c>
      <c r="D31" s="50">
        <v>0</v>
      </c>
      <c r="E31" s="50">
        <v>0</v>
      </c>
      <c r="F31" s="52">
        <f t="shared" si="4"/>
        <v>0</v>
      </c>
      <c r="G31" s="53">
        <f t="shared" si="5"/>
        <v>0</v>
      </c>
      <c r="H31" s="49" t="s">
        <v>152</v>
      </c>
    </row>
    <row r="32" spans="1:8" ht="14.25">
      <c r="A32" s="67" t="s">
        <v>139</v>
      </c>
      <c r="B32" s="49">
        <v>0</v>
      </c>
      <c r="C32" s="49">
        <v>0</v>
      </c>
      <c r="D32" s="50">
        <v>0</v>
      </c>
      <c r="E32" s="50">
        <v>0</v>
      </c>
      <c r="F32" s="52">
        <f t="shared" si="4"/>
        <v>0</v>
      </c>
      <c r="G32" s="53">
        <f t="shared" si="5"/>
        <v>0</v>
      </c>
      <c r="H32" s="49" t="s">
        <v>152</v>
      </c>
    </row>
    <row r="33" spans="1:8" ht="14.25">
      <c r="A33" s="67" t="s">
        <v>140</v>
      </c>
      <c r="B33" s="49">
        <v>0</v>
      </c>
      <c r="C33" s="49">
        <v>0</v>
      </c>
      <c r="D33" s="50">
        <v>0</v>
      </c>
      <c r="E33" s="50">
        <v>0</v>
      </c>
      <c r="F33" s="52">
        <f t="shared" si="4"/>
        <v>0</v>
      </c>
      <c r="G33" s="53">
        <f t="shared" si="5"/>
        <v>0</v>
      </c>
      <c r="H33" s="49" t="s">
        <v>152</v>
      </c>
    </row>
    <row r="34" spans="1:8" ht="14.25">
      <c r="A34" s="67" t="s">
        <v>141</v>
      </c>
      <c r="B34" s="49">
        <v>0</v>
      </c>
      <c r="C34" s="49">
        <v>0</v>
      </c>
      <c r="D34" s="50">
        <v>0</v>
      </c>
      <c r="E34" s="50">
        <v>0</v>
      </c>
      <c r="F34" s="52">
        <f t="shared" si="4"/>
        <v>0</v>
      </c>
      <c r="G34" s="53">
        <f t="shared" si="5"/>
        <v>0</v>
      </c>
      <c r="H34" s="49" t="s">
        <v>152</v>
      </c>
    </row>
    <row r="35" spans="1:8" ht="14.25">
      <c r="A35" s="67" t="s">
        <v>142</v>
      </c>
      <c r="B35" s="49">
        <v>0</v>
      </c>
      <c r="C35" s="49">
        <v>0</v>
      </c>
      <c r="D35" s="50">
        <v>0</v>
      </c>
      <c r="E35" s="50">
        <v>0</v>
      </c>
      <c r="F35" s="52">
        <f t="shared" si="4"/>
        <v>0</v>
      </c>
      <c r="G35" s="53">
        <f t="shared" si="5"/>
        <v>0</v>
      </c>
      <c r="H35" s="49" t="s">
        <v>152</v>
      </c>
    </row>
    <row r="36" spans="1:8" ht="14.25">
      <c r="A36" s="67" t="s">
        <v>143</v>
      </c>
      <c r="B36" s="49">
        <v>0</v>
      </c>
      <c r="C36" s="49">
        <v>0</v>
      </c>
      <c r="D36" s="50">
        <v>0</v>
      </c>
      <c r="E36" s="50">
        <v>0</v>
      </c>
      <c r="F36" s="52">
        <f t="shared" si="4"/>
        <v>0</v>
      </c>
      <c r="G36" s="53">
        <f t="shared" si="5"/>
        <v>0</v>
      </c>
      <c r="H36" s="49" t="s">
        <v>152</v>
      </c>
    </row>
    <row r="37" spans="1:8" ht="15">
      <c r="A37" s="99" t="s">
        <v>146</v>
      </c>
      <c r="B37" s="69">
        <f>+SUM(B25:B36)</f>
        <v>0</v>
      </c>
      <c r="C37" s="70"/>
      <c r="D37" s="71"/>
      <c r="E37" s="71"/>
      <c r="F37" s="100">
        <f>+SUM(F25:F36)</f>
        <v>0</v>
      </c>
      <c r="G37" s="71">
        <f>+SUM(G25:G36)</f>
        <v>0</v>
      </c>
      <c r="H37" s="72"/>
    </row>
    <row r="38" spans="1:8" ht="14.25">
      <c r="A38" s="60"/>
      <c r="B38" s="60"/>
      <c r="C38" s="60"/>
      <c r="D38" s="60"/>
      <c r="E38" s="60"/>
      <c r="F38" s="60"/>
      <c r="G38" s="60"/>
      <c r="H38" s="60"/>
    </row>
    <row r="39" spans="1:8" ht="15">
      <c r="A39" s="59" t="s">
        <v>116</v>
      </c>
      <c r="B39" s="60"/>
      <c r="C39" s="60"/>
      <c r="D39" s="60"/>
      <c r="E39" s="60"/>
      <c r="F39" s="60"/>
      <c r="G39" s="60"/>
      <c r="H39" s="60"/>
    </row>
    <row r="40" spans="1:8" ht="45">
      <c r="A40" s="61"/>
      <c r="B40" s="61" t="s">
        <v>122</v>
      </c>
      <c r="C40" s="61" t="s">
        <v>53</v>
      </c>
      <c r="D40" s="61" t="s">
        <v>54</v>
      </c>
      <c r="F40" s="60"/>
      <c r="G40" s="60"/>
      <c r="H40" s="60"/>
    </row>
    <row r="41" spans="1:8" ht="14.25">
      <c r="A41" s="67" t="s">
        <v>56</v>
      </c>
      <c r="B41" s="73">
        <v>0</v>
      </c>
      <c r="C41" s="73">
        <v>0</v>
      </c>
      <c r="D41" s="73">
        <v>0</v>
      </c>
      <c r="E41" s="74"/>
      <c r="F41" s="60"/>
      <c r="G41" s="60"/>
      <c r="H41" s="60"/>
    </row>
    <row r="42" spans="1:8" ht="28.5">
      <c r="A42" s="67" t="s">
        <v>117</v>
      </c>
      <c r="B42" s="73">
        <v>0</v>
      </c>
      <c r="C42" s="73">
        <v>0</v>
      </c>
      <c r="D42" s="73">
        <v>0</v>
      </c>
      <c r="E42" s="74"/>
      <c r="F42" s="60"/>
      <c r="G42" s="60"/>
      <c r="H42" s="60"/>
    </row>
    <row r="43" spans="1:8" ht="28.5">
      <c r="A43" s="67" t="s">
        <v>118</v>
      </c>
      <c r="B43" s="73">
        <v>0</v>
      </c>
      <c r="C43" s="73">
        <v>0</v>
      </c>
      <c r="D43" s="73">
        <v>0</v>
      </c>
      <c r="E43" s="74"/>
      <c r="F43" s="60"/>
      <c r="G43" s="60"/>
      <c r="H43" s="60"/>
    </row>
    <row r="44" spans="1:8" ht="14.25">
      <c r="A44" s="60"/>
      <c r="B44" s="60"/>
      <c r="C44" s="60"/>
      <c r="D44" s="60"/>
      <c r="E44" s="60"/>
      <c r="F44" s="60"/>
      <c r="G44" s="60"/>
      <c r="H44" s="60"/>
    </row>
    <row r="45" spans="1:8" ht="15">
      <c r="A45" s="59" t="s">
        <v>81</v>
      </c>
      <c r="B45" s="60"/>
      <c r="C45" s="60"/>
      <c r="D45" s="60"/>
      <c r="E45" s="60"/>
      <c r="F45" s="60"/>
      <c r="G45" s="60"/>
      <c r="H45" s="60"/>
    </row>
    <row r="46" spans="1:8" ht="14.25">
      <c r="A46" s="78" t="s">
        <v>119</v>
      </c>
      <c r="B46" s="75">
        <v>0</v>
      </c>
      <c r="C46" s="60"/>
      <c r="D46" s="60"/>
      <c r="E46" s="60"/>
      <c r="F46" s="60"/>
      <c r="G46" s="60"/>
      <c r="H46" s="60"/>
    </row>
    <row r="47" spans="1:8" ht="28.5">
      <c r="A47" s="78" t="s">
        <v>120</v>
      </c>
      <c r="B47" s="73">
        <v>0</v>
      </c>
      <c r="C47" s="60"/>
      <c r="D47" s="60"/>
      <c r="E47" s="60"/>
      <c r="F47" s="60"/>
      <c r="G47" s="60"/>
      <c r="H47" s="60"/>
    </row>
    <row r="48" spans="1:8" ht="32.25" customHeight="1">
      <c r="A48" s="197" t="s">
        <v>121</v>
      </c>
      <c r="B48" s="197"/>
      <c r="C48" s="197"/>
      <c r="D48" s="197"/>
      <c r="E48" s="197"/>
      <c r="F48" s="197"/>
      <c r="G48" s="197"/>
      <c r="H48" s="197"/>
    </row>
  </sheetData>
  <sheetProtection/>
  <mergeCells count="3">
    <mergeCell ref="A1:B1"/>
    <mergeCell ref="C1:F1"/>
    <mergeCell ref="A48:H48"/>
  </mergeCells>
  <printOptions/>
  <pageMargins left="0.7" right="0.7" top="0.75" bottom="0.75" header="0.3" footer="0.3"/>
  <pageSetup horizontalDpi="600" verticalDpi="600" orientation="landscape" r:id="rId1"/>
  <ignoredErrors>
    <ignoredError sqref="B12 B21" unlocked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N51"/>
  <sheetViews>
    <sheetView tabSelected="1" zoomScalePageLayoutView="0" workbookViewId="0" topLeftCell="A1">
      <selection activeCell="E23" sqref="E23"/>
    </sheetView>
  </sheetViews>
  <sheetFormatPr defaultColWidth="8.8515625" defaultRowHeight="12.75"/>
  <cols>
    <col min="1" max="1" width="28.421875" style="45" customWidth="1"/>
    <col min="2" max="2" width="10.57421875" style="45" customWidth="1"/>
    <col min="3" max="3" width="6.140625" style="45" customWidth="1"/>
    <col min="4" max="4" width="6.421875" style="45" customWidth="1"/>
    <col min="5" max="10" width="17.140625" style="110" customWidth="1"/>
    <col min="11" max="11" width="16.28125" style="110" customWidth="1"/>
    <col min="12" max="14" width="17.140625" style="110" customWidth="1"/>
    <col min="15" max="16384" width="8.8515625" style="45" customWidth="1"/>
  </cols>
  <sheetData>
    <row r="1" spans="1:14" ht="15.75">
      <c r="A1" s="43" t="s">
        <v>71</v>
      </c>
      <c r="B1" s="43"/>
      <c r="C1" s="43"/>
      <c r="D1" s="44"/>
      <c r="E1" s="122" t="s">
        <v>72</v>
      </c>
      <c r="F1" s="45"/>
      <c r="G1" s="123"/>
      <c r="H1" s="101"/>
      <c r="I1" s="101"/>
      <c r="J1" s="124"/>
      <c r="K1" s="101"/>
      <c r="L1" s="101"/>
      <c r="M1" s="101"/>
      <c r="N1" s="101"/>
    </row>
    <row r="2" spans="1:14" ht="12.75">
      <c r="A2" s="125"/>
      <c r="B2" s="125"/>
      <c r="C2" s="125"/>
      <c r="D2" s="125"/>
      <c r="E2" s="167" t="s">
        <v>158</v>
      </c>
      <c r="F2" s="180"/>
      <c r="G2" s="177"/>
      <c r="H2" s="45"/>
      <c r="I2" s="45"/>
      <c r="J2" s="45"/>
      <c r="K2" s="101"/>
      <c r="L2" s="101"/>
      <c r="M2" s="101"/>
      <c r="N2" s="101"/>
    </row>
    <row r="3" spans="1:14" ht="12.75" customHeight="1">
      <c r="A3" s="152" t="s">
        <v>73</v>
      </c>
      <c r="B3" s="152"/>
      <c r="C3" s="152"/>
      <c r="D3" s="121"/>
      <c r="E3" s="179" t="s">
        <v>159</v>
      </c>
      <c r="F3" s="45"/>
      <c r="G3" s="178"/>
      <c r="H3" s="178"/>
      <c r="I3" s="178"/>
      <c r="J3" s="178"/>
      <c r="K3" s="45"/>
      <c r="L3" s="45"/>
      <c r="M3" s="45"/>
      <c r="N3" s="101"/>
    </row>
    <row r="4" spans="1:14" ht="12.75">
      <c r="A4" s="153" t="s">
        <v>74</v>
      </c>
      <c r="B4" s="154"/>
      <c r="C4" s="154"/>
      <c r="D4" s="126"/>
      <c r="E4" s="127">
        <v>1</v>
      </c>
      <c r="F4" s="127">
        <v>2</v>
      </c>
      <c r="G4" s="127">
        <v>3</v>
      </c>
      <c r="H4" s="127">
        <v>4</v>
      </c>
      <c r="I4" s="127">
        <v>5</v>
      </c>
      <c r="J4" s="127">
        <v>6</v>
      </c>
      <c r="K4" s="127">
        <v>7</v>
      </c>
      <c r="L4" s="127">
        <v>8</v>
      </c>
      <c r="M4" s="127">
        <v>9</v>
      </c>
      <c r="N4" s="127">
        <v>10</v>
      </c>
    </row>
    <row r="5" spans="1:14" ht="12.75">
      <c r="A5" s="108"/>
      <c r="B5" s="108"/>
      <c r="C5" s="108"/>
      <c r="D5" s="108"/>
      <c r="E5" s="128"/>
      <c r="F5" s="128"/>
      <c r="G5" s="128"/>
      <c r="H5" s="128"/>
      <c r="I5" s="128"/>
      <c r="J5" s="128"/>
      <c r="K5" s="128"/>
      <c r="L5" s="128"/>
      <c r="M5" s="128"/>
      <c r="N5" s="128"/>
    </row>
    <row r="6" spans="1:14" ht="12.75">
      <c r="A6" s="121" t="s">
        <v>75</v>
      </c>
      <c r="B6" s="121"/>
      <c r="C6" s="121"/>
      <c r="D6" s="121"/>
      <c r="E6" s="101"/>
      <c r="F6" s="101"/>
      <c r="G6" s="101"/>
      <c r="H6" s="101"/>
      <c r="I6" s="101"/>
      <c r="J6" s="101"/>
      <c r="K6" s="101"/>
      <c r="L6" s="101"/>
      <c r="M6" s="101"/>
      <c r="N6" s="101"/>
    </row>
    <row r="7" spans="1:14" ht="12.75">
      <c r="A7" s="129" t="s">
        <v>153</v>
      </c>
      <c r="B7" s="130"/>
      <c r="C7" s="130"/>
      <c r="D7" s="130"/>
      <c r="E7" s="113">
        <f>+CDBGRent</f>
        <v>0</v>
      </c>
      <c r="F7" s="113">
        <f aca="true" t="shared" si="0" ref="F7:N7">+E7*(1+IncCDBG)</f>
        <v>0</v>
      </c>
      <c r="G7" s="113">
        <f t="shared" si="0"/>
        <v>0</v>
      </c>
      <c r="H7" s="113">
        <f t="shared" si="0"/>
        <v>0</v>
      </c>
      <c r="I7" s="113">
        <f t="shared" si="0"/>
        <v>0</v>
      </c>
      <c r="J7" s="113">
        <f t="shared" si="0"/>
        <v>0</v>
      </c>
      <c r="K7" s="113">
        <f t="shared" si="0"/>
        <v>0</v>
      </c>
      <c r="L7" s="113">
        <f t="shared" si="0"/>
        <v>0</v>
      </c>
      <c r="M7" s="113">
        <f t="shared" si="0"/>
        <v>0</v>
      </c>
      <c r="N7" s="113">
        <f t="shared" si="0"/>
        <v>0</v>
      </c>
    </row>
    <row r="8" spans="1:14" ht="12.75">
      <c r="A8" s="131" t="s">
        <v>77</v>
      </c>
      <c r="B8" s="132"/>
      <c r="C8" s="132"/>
      <c r="D8" s="132"/>
      <c r="E8" s="114">
        <f>+MarketRent</f>
        <v>0</v>
      </c>
      <c r="F8" s="114">
        <f aca="true" t="shared" si="1" ref="F8:N8">+E8*(1+IncMarket)</f>
        <v>0</v>
      </c>
      <c r="G8" s="114">
        <f t="shared" si="1"/>
        <v>0</v>
      </c>
      <c r="H8" s="114">
        <f t="shared" si="1"/>
        <v>0</v>
      </c>
      <c r="I8" s="114">
        <f t="shared" si="1"/>
        <v>0</v>
      </c>
      <c r="J8" s="114">
        <f t="shared" si="1"/>
        <v>0</v>
      </c>
      <c r="K8" s="114">
        <f t="shared" si="1"/>
        <v>0</v>
      </c>
      <c r="L8" s="114">
        <f t="shared" si="1"/>
        <v>0</v>
      </c>
      <c r="M8" s="114">
        <f t="shared" si="1"/>
        <v>0</v>
      </c>
      <c r="N8" s="114">
        <f t="shared" si="1"/>
        <v>0</v>
      </c>
    </row>
    <row r="9" spans="1:14" ht="12.75">
      <c r="A9" s="131" t="s">
        <v>76</v>
      </c>
      <c r="B9" s="132"/>
      <c r="C9" s="132"/>
      <c r="D9" s="132"/>
      <c r="E9" s="114">
        <f>+HOMERent</f>
        <v>0</v>
      </c>
      <c r="F9" s="114">
        <f aca="true" t="shared" si="2" ref="F9:N9">+E9*(1+IncHOME)</f>
        <v>0</v>
      </c>
      <c r="G9" s="114">
        <f t="shared" si="2"/>
        <v>0</v>
      </c>
      <c r="H9" s="114">
        <f t="shared" si="2"/>
        <v>0</v>
      </c>
      <c r="I9" s="114">
        <f t="shared" si="2"/>
        <v>0</v>
      </c>
      <c r="J9" s="114">
        <f t="shared" si="2"/>
        <v>0</v>
      </c>
      <c r="K9" s="114">
        <f t="shared" si="2"/>
        <v>0</v>
      </c>
      <c r="L9" s="114">
        <f t="shared" si="2"/>
        <v>0</v>
      </c>
      <c r="M9" s="114">
        <f t="shared" si="2"/>
        <v>0</v>
      </c>
      <c r="N9" s="114">
        <f t="shared" si="2"/>
        <v>0</v>
      </c>
    </row>
    <row r="10" spans="1:14" ht="12.75">
      <c r="A10" s="133" t="s">
        <v>78</v>
      </c>
      <c r="B10" s="134"/>
      <c r="C10" s="134"/>
      <c r="D10" s="134"/>
      <c r="E10" s="102">
        <f>+SUM(E7:E9)</f>
        <v>0</v>
      </c>
      <c r="F10" s="102">
        <f aca="true" t="shared" si="3" ref="F10:N10">+SUM(F7:F9)</f>
        <v>0</v>
      </c>
      <c r="G10" s="102">
        <f t="shared" si="3"/>
        <v>0</v>
      </c>
      <c r="H10" s="102">
        <f t="shared" si="3"/>
        <v>0</v>
      </c>
      <c r="I10" s="102">
        <f t="shared" si="3"/>
        <v>0</v>
      </c>
      <c r="J10" s="102">
        <f t="shared" si="3"/>
        <v>0</v>
      </c>
      <c r="K10" s="102">
        <f t="shared" si="3"/>
        <v>0</v>
      </c>
      <c r="L10" s="102">
        <f t="shared" si="3"/>
        <v>0</v>
      </c>
      <c r="M10" s="102">
        <f t="shared" si="3"/>
        <v>0</v>
      </c>
      <c r="N10" s="102">
        <f t="shared" si="3"/>
        <v>0</v>
      </c>
    </row>
    <row r="11" spans="1:14" ht="12.75">
      <c r="A11" s="108"/>
      <c r="B11" s="108"/>
      <c r="C11" s="108"/>
      <c r="D11" s="108"/>
      <c r="E11" s="101"/>
      <c r="F11" s="103"/>
      <c r="G11" s="103"/>
      <c r="H11" s="103"/>
      <c r="I11" s="103"/>
      <c r="J11" s="103"/>
      <c r="K11" s="103"/>
      <c r="L11" s="103"/>
      <c r="M11" s="103"/>
      <c r="N11" s="103"/>
    </row>
    <row r="12" spans="1:14" ht="12.75">
      <c r="A12" s="121" t="s">
        <v>79</v>
      </c>
      <c r="B12" s="121"/>
      <c r="C12" s="121"/>
      <c r="D12" s="121"/>
      <c r="E12" s="101"/>
      <c r="F12" s="103"/>
      <c r="G12" s="103"/>
      <c r="H12" s="103"/>
      <c r="I12" s="103"/>
      <c r="J12" s="103"/>
      <c r="K12" s="103"/>
      <c r="L12" s="103"/>
      <c r="M12" s="103"/>
      <c r="N12" s="103"/>
    </row>
    <row r="13" spans="1:14" ht="12.75">
      <c r="A13" s="135" t="s">
        <v>80</v>
      </c>
      <c r="B13" s="136"/>
      <c r="C13" s="136"/>
      <c r="D13" s="136"/>
      <c r="E13" s="115">
        <f>(+E7*VacCDBG+E8*VacMarket+E9*VacHOME)*-1</f>
        <v>0</v>
      </c>
      <c r="F13" s="115">
        <f aca="true" t="shared" si="4" ref="F13:N13">(+F7*Vac2CDBG+F8*Vac2Market+F9*Vac2HOME)*-1</f>
        <v>0</v>
      </c>
      <c r="G13" s="115">
        <f t="shared" si="4"/>
        <v>0</v>
      </c>
      <c r="H13" s="115">
        <f t="shared" si="4"/>
        <v>0</v>
      </c>
      <c r="I13" s="115">
        <f t="shared" si="4"/>
        <v>0</v>
      </c>
      <c r="J13" s="115">
        <f t="shared" si="4"/>
        <v>0</v>
      </c>
      <c r="K13" s="115">
        <f t="shared" si="4"/>
        <v>0</v>
      </c>
      <c r="L13" s="115">
        <f t="shared" si="4"/>
        <v>0</v>
      </c>
      <c r="M13" s="115">
        <f t="shared" si="4"/>
        <v>0</v>
      </c>
      <c r="N13" s="115">
        <f t="shared" si="4"/>
        <v>0</v>
      </c>
    </row>
    <row r="14" spans="1:14" ht="12.75">
      <c r="A14" s="131" t="s">
        <v>81</v>
      </c>
      <c r="B14" s="132"/>
      <c r="C14" s="132"/>
      <c r="D14" s="132"/>
      <c r="E14" s="114">
        <f>+OtherRevenue</f>
        <v>0</v>
      </c>
      <c r="F14" s="114">
        <f aca="true" t="shared" si="5" ref="F14:N14">+E14*(1+IncOtherRevenue)</f>
        <v>0</v>
      </c>
      <c r="G14" s="114">
        <f t="shared" si="5"/>
        <v>0</v>
      </c>
      <c r="H14" s="114">
        <f t="shared" si="5"/>
        <v>0</v>
      </c>
      <c r="I14" s="114">
        <f t="shared" si="5"/>
        <v>0</v>
      </c>
      <c r="J14" s="114">
        <f t="shared" si="5"/>
        <v>0</v>
      </c>
      <c r="K14" s="114">
        <f t="shared" si="5"/>
        <v>0</v>
      </c>
      <c r="L14" s="114">
        <f t="shared" si="5"/>
        <v>0</v>
      </c>
      <c r="M14" s="114">
        <f t="shared" si="5"/>
        <v>0</v>
      </c>
      <c r="N14" s="114">
        <f t="shared" si="5"/>
        <v>0</v>
      </c>
    </row>
    <row r="15" spans="1:14" ht="12.75">
      <c r="A15" s="137" t="s">
        <v>82</v>
      </c>
      <c r="B15" s="138"/>
      <c r="C15" s="138"/>
      <c r="D15" s="138"/>
      <c r="E15" s="104">
        <f>+E10+E13+E14</f>
        <v>0</v>
      </c>
      <c r="F15" s="104">
        <f aca="true" t="shared" si="6" ref="F15:N15">+F10+F13+F14</f>
        <v>0</v>
      </c>
      <c r="G15" s="104">
        <f t="shared" si="6"/>
        <v>0</v>
      </c>
      <c r="H15" s="104">
        <f t="shared" si="6"/>
        <v>0</v>
      </c>
      <c r="I15" s="104">
        <f t="shared" si="6"/>
        <v>0</v>
      </c>
      <c r="J15" s="104">
        <f t="shared" si="6"/>
        <v>0</v>
      </c>
      <c r="K15" s="104">
        <f t="shared" si="6"/>
        <v>0</v>
      </c>
      <c r="L15" s="104">
        <f t="shared" si="6"/>
        <v>0</v>
      </c>
      <c r="M15" s="104">
        <f t="shared" si="6"/>
        <v>0</v>
      </c>
      <c r="N15" s="104">
        <f t="shared" si="6"/>
        <v>0</v>
      </c>
    </row>
    <row r="16" spans="1:14" ht="12.75">
      <c r="A16" s="108"/>
      <c r="B16" s="108"/>
      <c r="C16" s="108"/>
      <c r="D16" s="108"/>
      <c r="E16" s="101"/>
      <c r="F16" s="103"/>
      <c r="G16" s="103"/>
      <c r="H16" s="103"/>
      <c r="I16" s="103"/>
      <c r="J16" s="103"/>
      <c r="K16" s="103"/>
      <c r="L16" s="103"/>
      <c r="M16" s="103"/>
      <c r="N16" s="103"/>
    </row>
    <row r="17" spans="1:14" ht="12.75">
      <c r="A17" s="121" t="s">
        <v>83</v>
      </c>
      <c r="B17" s="121"/>
      <c r="C17" s="121"/>
      <c r="D17" s="121"/>
      <c r="E17" s="101"/>
      <c r="F17" s="103"/>
      <c r="G17" s="103"/>
      <c r="H17" s="103"/>
      <c r="I17" s="103"/>
      <c r="J17" s="103"/>
      <c r="K17" s="103"/>
      <c r="L17" s="103"/>
      <c r="M17" s="103"/>
      <c r="N17" s="103"/>
    </row>
    <row r="18" spans="1:14" ht="12.75">
      <c r="A18" s="139" t="s">
        <v>6</v>
      </c>
      <c r="B18" s="140"/>
      <c r="C18" s="140"/>
      <c r="D18" s="140"/>
      <c r="E18" s="116">
        <f>+SUM('Operating Expenses'!B5:B13)</f>
        <v>0</v>
      </c>
      <c r="F18" s="113">
        <f aca="true" t="shared" si="7" ref="F18:N18">+E18*(1+IncExpenses)</f>
        <v>0</v>
      </c>
      <c r="G18" s="113">
        <f t="shared" si="7"/>
        <v>0</v>
      </c>
      <c r="H18" s="113">
        <f t="shared" si="7"/>
        <v>0</v>
      </c>
      <c r="I18" s="113">
        <f t="shared" si="7"/>
        <v>0</v>
      </c>
      <c r="J18" s="113">
        <f t="shared" si="7"/>
        <v>0</v>
      </c>
      <c r="K18" s="113">
        <f t="shared" si="7"/>
        <v>0</v>
      </c>
      <c r="L18" s="113">
        <f t="shared" si="7"/>
        <v>0</v>
      </c>
      <c r="M18" s="113">
        <f t="shared" si="7"/>
        <v>0</v>
      </c>
      <c r="N18" s="113">
        <f t="shared" si="7"/>
        <v>0</v>
      </c>
    </row>
    <row r="19" spans="1:14" ht="12.75">
      <c r="A19" s="141" t="s">
        <v>19</v>
      </c>
      <c r="B19" s="142"/>
      <c r="C19" s="142"/>
      <c r="D19" s="142"/>
      <c r="E19" s="117">
        <f>+SUM('Operating Expenses'!B15:B27)</f>
        <v>0</v>
      </c>
      <c r="F19" s="114">
        <f aca="true" t="shared" si="8" ref="F19:N19">+E19*(1+IncExpenses)</f>
        <v>0</v>
      </c>
      <c r="G19" s="114">
        <f t="shared" si="8"/>
        <v>0</v>
      </c>
      <c r="H19" s="114">
        <f t="shared" si="8"/>
        <v>0</v>
      </c>
      <c r="I19" s="114">
        <f t="shared" si="8"/>
        <v>0</v>
      </c>
      <c r="J19" s="114">
        <f t="shared" si="8"/>
        <v>0</v>
      </c>
      <c r="K19" s="114">
        <f t="shared" si="8"/>
        <v>0</v>
      </c>
      <c r="L19" s="114">
        <f t="shared" si="8"/>
        <v>0</v>
      </c>
      <c r="M19" s="114">
        <f t="shared" si="8"/>
        <v>0</v>
      </c>
      <c r="N19" s="114">
        <f t="shared" si="8"/>
        <v>0</v>
      </c>
    </row>
    <row r="20" spans="1:14" ht="12.75">
      <c r="A20" s="141" t="s">
        <v>84</v>
      </c>
      <c r="B20" s="142"/>
      <c r="C20" s="142"/>
      <c r="D20" s="142"/>
      <c r="E20" s="117">
        <f>+SUM('Operating Expenses'!B29:B32)</f>
        <v>0</v>
      </c>
      <c r="F20" s="114">
        <f aca="true" t="shared" si="9" ref="F20:N20">+E20*(1+IncExpenses)</f>
        <v>0</v>
      </c>
      <c r="G20" s="114">
        <f t="shared" si="9"/>
        <v>0</v>
      </c>
      <c r="H20" s="114">
        <f t="shared" si="9"/>
        <v>0</v>
      </c>
      <c r="I20" s="114">
        <f t="shared" si="9"/>
        <v>0</v>
      </c>
      <c r="J20" s="114">
        <f t="shared" si="9"/>
        <v>0</v>
      </c>
      <c r="K20" s="114">
        <f t="shared" si="9"/>
        <v>0</v>
      </c>
      <c r="L20" s="114">
        <f t="shared" si="9"/>
        <v>0</v>
      </c>
      <c r="M20" s="114">
        <f t="shared" si="9"/>
        <v>0</v>
      </c>
      <c r="N20" s="114">
        <f t="shared" si="9"/>
        <v>0</v>
      </c>
    </row>
    <row r="21" spans="1:14" ht="12.75">
      <c r="A21" s="141" t="s">
        <v>85</v>
      </c>
      <c r="B21" s="142"/>
      <c r="C21" s="142"/>
      <c r="D21" s="142"/>
      <c r="E21" s="117">
        <f>+SUM('Operating Expenses'!B34:B44)</f>
        <v>0</v>
      </c>
      <c r="F21" s="114">
        <f aca="true" t="shared" si="10" ref="F21:N21">+E21*(1+IncExpenses)</f>
        <v>0</v>
      </c>
      <c r="G21" s="114">
        <f t="shared" si="10"/>
        <v>0</v>
      </c>
      <c r="H21" s="114">
        <f t="shared" si="10"/>
        <v>0</v>
      </c>
      <c r="I21" s="114">
        <f t="shared" si="10"/>
        <v>0</v>
      </c>
      <c r="J21" s="114">
        <f t="shared" si="10"/>
        <v>0</v>
      </c>
      <c r="K21" s="114">
        <f t="shared" si="10"/>
        <v>0</v>
      </c>
      <c r="L21" s="114">
        <f t="shared" si="10"/>
        <v>0</v>
      </c>
      <c r="M21" s="114">
        <f t="shared" si="10"/>
        <v>0</v>
      </c>
      <c r="N21" s="114">
        <f t="shared" si="10"/>
        <v>0</v>
      </c>
    </row>
    <row r="22" spans="1:14" ht="12.75">
      <c r="A22" s="141" t="s">
        <v>86</v>
      </c>
      <c r="B22" s="142"/>
      <c r="C22" s="142"/>
      <c r="D22" s="142"/>
      <c r="E22" s="117">
        <v>0</v>
      </c>
      <c r="F22" s="114">
        <f aca="true" t="shared" si="11" ref="F22:N22">+E22*(1+IncExpenses)</f>
        <v>0</v>
      </c>
      <c r="G22" s="114">
        <f t="shared" si="11"/>
        <v>0</v>
      </c>
      <c r="H22" s="114">
        <f t="shared" si="11"/>
        <v>0</v>
      </c>
      <c r="I22" s="114">
        <f t="shared" si="11"/>
        <v>0</v>
      </c>
      <c r="J22" s="114">
        <f t="shared" si="11"/>
        <v>0</v>
      </c>
      <c r="K22" s="114">
        <f t="shared" si="11"/>
        <v>0</v>
      </c>
      <c r="L22" s="114">
        <f t="shared" si="11"/>
        <v>0</v>
      </c>
      <c r="M22" s="114">
        <f t="shared" si="11"/>
        <v>0</v>
      </c>
      <c r="N22" s="114">
        <f t="shared" si="11"/>
        <v>0</v>
      </c>
    </row>
    <row r="23" spans="1:14" ht="12.75">
      <c r="A23" s="143" t="s">
        <v>87</v>
      </c>
      <c r="B23" s="144"/>
      <c r="C23" s="144"/>
      <c r="D23" s="144"/>
      <c r="E23" s="118">
        <f>+SUM(E18:E22)</f>
        <v>0</v>
      </c>
      <c r="F23" s="118">
        <f aca="true" t="shared" si="12" ref="F23:N23">+SUM(F18:F22)</f>
        <v>0</v>
      </c>
      <c r="G23" s="118">
        <f t="shared" si="12"/>
        <v>0</v>
      </c>
      <c r="H23" s="118">
        <f t="shared" si="12"/>
        <v>0</v>
      </c>
      <c r="I23" s="118">
        <f t="shared" si="12"/>
        <v>0</v>
      </c>
      <c r="J23" s="118">
        <f t="shared" si="12"/>
        <v>0</v>
      </c>
      <c r="K23" s="118">
        <f t="shared" si="12"/>
        <v>0</v>
      </c>
      <c r="L23" s="118">
        <f t="shared" si="12"/>
        <v>0</v>
      </c>
      <c r="M23" s="118">
        <f t="shared" si="12"/>
        <v>0</v>
      </c>
      <c r="N23" s="118">
        <f t="shared" si="12"/>
        <v>0</v>
      </c>
    </row>
    <row r="24" spans="1:14" ht="12.75">
      <c r="A24" s="137" t="s">
        <v>88</v>
      </c>
      <c r="B24" s="138"/>
      <c r="C24" s="138"/>
      <c r="D24" s="138"/>
      <c r="E24" s="112">
        <f>+E15-E23</f>
        <v>0</v>
      </c>
      <c r="F24" s="112">
        <f aca="true" t="shared" si="13" ref="F24:N24">+F15-F23</f>
        <v>0</v>
      </c>
      <c r="G24" s="112">
        <f t="shared" si="13"/>
        <v>0</v>
      </c>
      <c r="H24" s="112">
        <f t="shared" si="13"/>
        <v>0</v>
      </c>
      <c r="I24" s="112">
        <f t="shared" si="13"/>
        <v>0</v>
      </c>
      <c r="J24" s="112">
        <f t="shared" si="13"/>
        <v>0</v>
      </c>
      <c r="K24" s="112">
        <f t="shared" si="13"/>
        <v>0</v>
      </c>
      <c r="L24" s="112">
        <f t="shared" si="13"/>
        <v>0</v>
      </c>
      <c r="M24" s="112">
        <f t="shared" si="13"/>
        <v>0</v>
      </c>
      <c r="N24" s="112">
        <f t="shared" si="13"/>
        <v>0</v>
      </c>
    </row>
    <row r="25" spans="1:14" ht="12.75">
      <c r="A25" s="108"/>
      <c r="B25" s="108"/>
      <c r="C25" s="108"/>
      <c r="D25" s="108"/>
      <c r="E25" s="105"/>
      <c r="F25" s="101"/>
      <c r="G25" s="101"/>
      <c r="H25" s="101"/>
      <c r="I25" s="101"/>
      <c r="J25" s="101"/>
      <c r="K25" s="101"/>
      <c r="L25" s="101"/>
      <c r="M25" s="101"/>
      <c r="N25" s="101"/>
    </row>
    <row r="26" spans="1:14" ht="22.5">
      <c r="A26" s="121" t="s">
        <v>89</v>
      </c>
      <c r="B26" s="157" t="s">
        <v>155</v>
      </c>
      <c r="C26" s="157" t="s">
        <v>156</v>
      </c>
      <c r="D26" s="157" t="s">
        <v>157</v>
      </c>
      <c r="E26" s="101"/>
      <c r="F26" s="101"/>
      <c r="G26" s="101"/>
      <c r="H26" s="101"/>
      <c r="I26" s="101"/>
      <c r="J26" s="101"/>
      <c r="K26" s="101"/>
      <c r="L26" s="101"/>
      <c r="M26" s="101"/>
      <c r="N26" s="101"/>
    </row>
    <row r="27" spans="1:14" ht="12.75">
      <c r="A27" s="145" t="s">
        <v>90</v>
      </c>
      <c r="B27" s="169">
        <v>0</v>
      </c>
      <c r="C27" s="170">
        <v>0</v>
      </c>
      <c r="D27" s="171">
        <v>0</v>
      </c>
      <c r="E27" s="186">
        <f>IF(AND(C27&gt;0,D27&gt;0),PMT(D27/12,C27*12,B27)*-1,0)</f>
        <v>0</v>
      </c>
      <c r="F27" s="119">
        <f>+$E27</f>
        <v>0</v>
      </c>
      <c r="G27" s="119">
        <f aca="true" t="shared" si="14" ref="G27:N28">+$E27</f>
        <v>0</v>
      </c>
      <c r="H27" s="119">
        <f t="shared" si="14"/>
        <v>0</v>
      </c>
      <c r="I27" s="119">
        <f t="shared" si="14"/>
        <v>0</v>
      </c>
      <c r="J27" s="119">
        <f t="shared" si="14"/>
        <v>0</v>
      </c>
      <c r="K27" s="119">
        <f t="shared" si="14"/>
        <v>0</v>
      </c>
      <c r="L27" s="119">
        <f t="shared" si="14"/>
        <v>0</v>
      </c>
      <c r="M27" s="119">
        <f t="shared" si="14"/>
        <v>0</v>
      </c>
      <c r="N27" s="119">
        <f t="shared" si="14"/>
        <v>0</v>
      </c>
    </row>
    <row r="28" spans="1:14" ht="12.75">
      <c r="A28" s="159" t="s">
        <v>91</v>
      </c>
      <c r="B28" s="172">
        <v>0</v>
      </c>
      <c r="C28" s="173">
        <v>0</v>
      </c>
      <c r="D28" s="174">
        <v>0</v>
      </c>
      <c r="E28" s="120">
        <f>IF(AND(C28&gt;0,D28&gt;0),PMT(D28/12,C28*12,B28)*-1,0)</f>
        <v>0</v>
      </c>
      <c r="F28" s="168">
        <f>+$E28</f>
        <v>0</v>
      </c>
      <c r="G28" s="168">
        <f t="shared" si="14"/>
        <v>0</v>
      </c>
      <c r="H28" s="168">
        <f t="shared" si="14"/>
        <v>0</v>
      </c>
      <c r="I28" s="168">
        <f t="shared" si="14"/>
        <v>0</v>
      </c>
      <c r="J28" s="168">
        <f t="shared" si="14"/>
        <v>0</v>
      </c>
      <c r="K28" s="168">
        <f t="shared" si="14"/>
        <v>0</v>
      </c>
      <c r="L28" s="168">
        <f t="shared" si="14"/>
        <v>0</v>
      </c>
      <c r="M28" s="168">
        <f t="shared" si="14"/>
        <v>0</v>
      </c>
      <c r="N28" s="168">
        <f t="shared" si="14"/>
        <v>0</v>
      </c>
    </row>
    <row r="29" spans="1:14" ht="12.75">
      <c r="A29" s="159" t="s">
        <v>92</v>
      </c>
      <c r="B29" s="160"/>
      <c r="C29" s="161"/>
      <c r="D29" s="162"/>
      <c r="E29" s="175">
        <v>0</v>
      </c>
      <c r="F29" s="175">
        <v>0</v>
      </c>
      <c r="G29" s="175">
        <v>0</v>
      </c>
      <c r="H29" s="175">
        <v>0</v>
      </c>
      <c r="I29" s="175">
        <v>0</v>
      </c>
      <c r="J29" s="175">
        <v>0</v>
      </c>
      <c r="K29" s="175">
        <v>0</v>
      </c>
      <c r="L29" s="175">
        <v>0</v>
      </c>
      <c r="M29" s="175">
        <v>0</v>
      </c>
      <c r="N29" s="175">
        <v>0</v>
      </c>
    </row>
    <row r="30" spans="1:14" ht="12.75">
      <c r="A30" s="159" t="s">
        <v>93</v>
      </c>
      <c r="B30" s="160"/>
      <c r="C30" s="161"/>
      <c r="D30" s="162"/>
      <c r="E30" s="175">
        <v>0</v>
      </c>
      <c r="F30" s="175">
        <v>0</v>
      </c>
      <c r="G30" s="175">
        <v>0</v>
      </c>
      <c r="H30" s="175">
        <v>0</v>
      </c>
      <c r="I30" s="175">
        <v>0</v>
      </c>
      <c r="J30" s="175">
        <v>0</v>
      </c>
      <c r="K30" s="175">
        <v>0</v>
      </c>
      <c r="L30" s="175">
        <v>0</v>
      </c>
      <c r="M30" s="175">
        <v>0</v>
      </c>
      <c r="N30" s="175">
        <v>0</v>
      </c>
    </row>
    <row r="31" spans="1:14" ht="12.75">
      <c r="A31" s="159" t="s">
        <v>94</v>
      </c>
      <c r="B31" s="160"/>
      <c r="C31" s="161"/>
      <c r="D31" s="162"/>
      <c r="E31" s="175">
        <v>0</v>
      </c>
      <c r="F31" s="175">
        <v>0</v>
      </c>
      <c r="G31" s="175">
        <v>0</v>
      </c>
      <c r="H31" s="175">
        <v>0</v>
      </c>
      <c r="I31" s="175">
        <v>0</v>
      </c>
      <c r="J31" s="175">
        <v>0</v>
      </c>
      <c r="K31" s="175">
        <v>0</v>
      </c>
      <c r="L31" s="175">
        <v>0</v>
      </c>
      <c r="M31" s="175">
        <v>0</v>
      </c>
      <c r="N31" s="175">
        <v>0</v>
      </c>
    </row>
    <row r="32" spans="1:14" ht="12.75">
      <c r="A32" s="146" t="s">
        <v>95</v>
      </c>
      <c r="B32" s="156"/>
      <c r="C32" s="155"/>
      <c r="D32" s="158"/>
      <c r="E32" s="176">
        <v>0</v>
      </c>
      <c r="F32" s="176">
        <v>0</v>
      </c>
      <c r="G32" s="176">
        <v>0</v>
      </c>
      <c r="H32" s="176">
        <v>0</v>
      </c>
      <c r="I32" s="176">
        <v>0</v>
      </c>
      <c r="J32" s="176">
        <v>0</v>
      </c>
      <c r="K32" s="176">
        <v>0</v>
      </c>
      <c r="L32" s="176">
        <v>0</v>
      </c>
      <c r="M32" s="176">
        <v>0</v>
      </c>
      <c r="N32" s="176">
        <v>0</v>
      </c>
    </row>
    <row r="33" spans="1:14" ht="12.75">
      <c r="A33" s="108"/>
      <c r="B33" s="108"/>
      <c r="C33" s="108"/>
      <c r="D33" s="108"/>
      <c r="E33" s="107"/>
      <c r="F33" s="107"/>
      <c r="G33" s="107"/>
      <c r="H33" s="107"/>
      <c r="I33" s="107"/>
      <c r="J33" s="107"/>
      <c r="K33" s="107"/>
      <c r="L33" s="107"/>
      <c r="M33" s="107"/>
      <c r="N33" s="107"/>
    </row>
    <row r="34" spans="1:14" ht="12.75">
      <c r="A34" s="121" t="s">
        <v>96</v>
      </c>
      <c r="B34" s="121"/>
      <c r="C34" s="121"/>
      <c r="D34" s="121"/>
      <c r="E34" s="101"/>
      <c r="F34" s="107"/>
      <c r="G34" s="107"/>
      <c r="H34" s="107"/>
      <c r="I34" s="107"/>
      <c r="J34" s="107"/>
      <c r="K34" s="107"/>
      <c r="L34" s="107"/>
      <c r="M34" s="107"/>
      <c r="N34" s="107"/>
    </row>
    <row r="35" spans="1:14" ht="12.75">
      <c r="A35" s="135" t="s">
        <v>97</v>
      </c>
      <c r="B35" s="136"/>
      <c r="C35" s="136"/>
      <c r="D35" s="136"/>
      <c r="E35" s="163">
        <f>+E24-SUM(E27:E32)</f>
        <v>0</v>
      </c>
      <c r="F35" s="163">
        <f aca="true" t="shared" si="15" ref="F35:N35">+F24-SUM(F27:F32)</f>
        <v>0</v>
      </c>
      <c r="G35" s="163">
        <f t="shared" si="15"/>
        <v>0</v>
      </c>
      <c r="H35" s="163">
        <f t="shared" si="15"/>
        <v>0</v>
      </c>
      <c r="I35" s="163">
        <f t="shared" si="15"/>
        <v>0</v>
      </c>
      <c r="J35" s="163">
        <f t="shared" si="15"/>
        <v>0</v>
      </c>
      <c r="K35" s="163">
        <f t="shared" si="15"/>
        <v>0</v>
      </c>
      <c r="L35" s="163">
        <f t="shared" si="15"/>
        <v>0</v>
      </c>
      <c r="M35" s="163">
        <f t="shared" si="15"/>
        <v>0</v>
      </c>
      <c r="N35" s="163">
        <f t="shared" si="15"/>
        <v>0</v>
      </c>
    </row>
    <row r="36" spans="1:14" ht="12.75">
      <c r="A36" s="159" t="s">
        <v>98</v>
      </c>
      <c r="B36" s="164"/>
      <c r="C36" s="164"/>
      <c r="D36" s="164"/>
      <c r="E36" s="175">
        <v>0</v>
      </c>
      <c r="F36" s="175">
        <v>0</v>
      </c>
      <c r="G36" s="175">
        <v>0</v>
      </c>
      <c r="H36" s="175">
        <v>0</v>
      </c>
      <c r="I36" s="175">
        <v>0</v>
      </c>
      <c r="J36" s="175">
        <v>0</v>
      </c>
      <c r="K36" s="175">
        <v>0</v>
      </c>
      <c r="L36" s="175">
        <v>0</v>
      </c>
      <c r="M36" s="175">
        <v>0</v>
      </c>
      <c r="N36" s="175">
        <v>0</v>
      </c>
    </row>
    <row r="37" spans="1:14" ht="12.75">
      <c r="A37" s="146" t="s">
        <v>99</v>
      </c>
      <c r="B37" s="147"/>
      <c r="C37" s="147"/>
      <c r="D37" s="147"/>
      <c r="E37" s="106">
        <f>+SUM(E35:E36)</f>
        <v>0</v>
      </c>
      <c r="F37" s="106">
        <f aca="true" t="shared" si="16" ref="F37:N37">+SUM(F35:F36)</f>
        <v>0</v>
      </c>
      <c r="G37" s="106">
        <f t="shared" si="16"/>
        <v>0</v>
      </c>
      <c r="H37" s="106">
        <f t="shared" si="16"/>
        <v>0</v>
      </c>
      <c r="I37" s="106">
        <f t="shared" si="16"/>
        <v>0</v>
      </c>
      <c r="J37" s="106">
        <f t="shared" si="16"/>
        <v>0</v>
      </c>
      <c r="K37" s="106">
        <f t="shared" si="16"/>
        <v>0</v>
      </c>
      <c r="L37" s="106">
        <f t="shared" si="16"/>
        <v>0</v>
      </c>
      <c r="M37" s="106">
        <f t="shared" si="16"/>
        <v>0</v>
      </c>
      <c r="N37" s="106">
        <f t="shared" si="16"/>
        <v>0</v>
      </c>
    </row>
    <row r="38" spans="1:14" ht="12.75">
      <c r="A38" s="148"/>
      <c r="B38" s="148"/>
      <c r="C38" s="148"/>
      <c r="D38" s="148"/>
      <c r="E38" s="103"/>
      <c r="F38" s="103"/>
      <c r="G38" s="103"/>
      <c r="H38" s="103"/>
      <c r="I38" s="103"/>
      <c r="J38" s="103"/>
      <c r="K38" s="103"/>
      <c r="L38" s="103"/>
      <c r="M38" s="103"/>
      <c r="N38" s="103"/>
    </row>
    <row r="39" spans="1:14" ht="12.75">
      <c r="A39" s="121" t="s">
        <v>100</v>
      </c>
      <c r="B39" s="121"/>
      <c r="C39" s="121"/>
      <c r="D39" s="121"/>
      <c r="E39" s="124"/>
      <c r="F39" s="124"/>
      <c r="G39" s="107"/>
      <c r="H39" s="107"/>
      <c r="I39" s="107"/>
      <c r="J39" s="107"/>
      <c r="K39" s="107"/>
      <c r="L39" s="107"/>
      <c r="M39" s="107"/>
      <c r="N39" s="107"/>
    </row>
    <row r="40" spans="1:14" ht="12.75">
      <c r="A40" s="165" t="s">
        <v>101</v>
      </c>
      <c r="B40" s="166"/>
      <c r="C40" s="166"/>
      <c r="D40" s="166"/>
      <c r="E40" s="182">
        <v>0</v>
      </c>
      <c r="F40" s="182">
        <v>0</v>
      </c>
      <c r="G40" s="182">
        <v>0</v>
      </c>
      <c r="H40" s="182">
        <v>0</v>
      </c>
      <c r="I40" s="182">
        <v>0</v>
      </c>
      <c r="J40" s="182">
        <v>0</v>
      </c>
      <c r="K40" s="182">
        <v>0</v>
      </c>
      <c r="L40" s="182">
        <v>0</v>
      </c>
      <c r="M40" s="182">
        <v>0</v>
      </c>
      <c r="N40" s="182">
        <v>0</v>
      </c>
    </row>
    <row r="41" spans="1:14" ht="12.75">
      <c r="A41" s="146" t="s">
        <v>102</v>
      </c>
      <c r="B41" s="147"/>
      <c r="C41" s="147"/>
      <c r="D41" s="147"/>
      <c r="E41" s="176">
        <v>0</v>
      </c>
      <c r="F41" s="176">
        <v>0</v>
      </c>
      <c r="G41" s="176">
        <v>0</v>
      </c>
      <c r="H41" s="176">
        <v>0</v>
      </c>
      <c r="I41" s="176">
        <v>0</v>
      </c>
      <c r="J41" s="176">
        <v>0</v>
      </c>
      <c r="K41" s="176">
        <v>0</v>
      </c>
      <c r="L41" s="176">
        <v>0</v>
      </c>
      <c r="M41" s="176">
        <v>0</v>
      </c>
      <c r="N41" s="176">
        <v>0</v>
      </c>
    </row>
    <row r="42" spans="1:14" ht="12.75">
      <c r="A42" s="108" t="s">
        <v>103</v>
      </c>
      <c r="B42" s="108"/>
      <c r="C42" s="108"/>
      <c r="D42" s="108"/>
      <c r="E42" s="107"/>
      <c r="F42" s="107"/>
      <c r="G42" s="107"/>
      <c r="H42" s="107"/>
      <c r="I42" s="107"/>
      <c r="J42" s="107"/>
      <c r="K42" s="107"/>
      <c r="L42" s="107"/>
      <c r="M42" s="107"/>
      <c r="N42" s="107"/>
    </row>
    <row r="43" spans="1:14" ht="12.75">
      <c r="A43" s="149"/>
      <c r="B43" s="149"/>
      <c r="C43" s="149"/>
      <c r="D43" s="149"/>
      <c r="E43" s="150"/>
      <c r="F43" s="151"/>
      <c r="G43" s="151"/>
      <c r="H43" s="151"/>
      <c r="I43" s="151"/>
      <c r="J43" s="151"/>
      <c r="K43" s="151"/>
      <c r="L43" s="151"/>
      <c r="M43" s="151"/>
      <c r="N43" s="151"/>
    </row>
    <row r="44" spans="1:14" ht="12.75">
      <c r="A44" s="109"/>
      <c r="B44" s="109"/>
      <c r="C44" s="109"/>
      <c r="D44" s="109"/>
      <c r="E44" s="198"/>
      <c r="F44" s="199"/>
      <c r="G44" s="200"/>
      <c r="H44" s="127" t="s">
        <v>104</v>
      </c>
      <c r="I44" s="151"/>
      <c r="J44" s="151"/>
      <c r="K44" s="151"/>
      <c r="L44" s="151"/>
      <c r="M44" s="151"/>
      <c r="N44" s="151"/>
    </row>
    <row r="45" spans="1:14" ht="12.75">
      <c r="A45" s="109"/>
      <c r="B45" s="109"/>
      <c r="C45" s="109"/>
      <c r="D45" s="109"/>
      <c r="E45" s="201" t="s">
        <v>105</v>
      </c>
      <c r="F45" s="202"/>
      <c r="G45" s="203"/>
      <c r="H45" s="181"/>
      <c r="I45" s="151"/>
      <c r="J45" s="151"/>
      <c r="K45" s="151"/>
      <c r="L45" s="151"/>
      <c r="M45" s="151"/>
      <c r="N45" s="151"/>
    </row>
    <row r="46" spans="1:14" ht="12.75">
      <c r="A46" s="148"/>
      <c r="B46" s="148"/>
      <c r="C46" s="148"/>
      <c r="D46" s="148"/>
      <c r="E46" s="103"/>
      <c r="F46" s="103"/>
      <c r="G46" s="103"/>
      <c r="H46" s="103"/>
      <c r="I46" s="103"/>
      <c r="J46" s="103"/>
      <c r="K46" s="103"/>
      <c r="L46" s="103"/>
      <c r="M46" s="103"/>
      <c r="N46" s="103"/>
    </row>
    <row r="47" spans="1:14" ht="12.75">
      <c r="A47" s="121" t="s">
        <v>106</v>
      </c>
      <c r="B47" s="121"/>
      <c r="C47" s="121"/>
      <c r="D47" s="121"/>
      <c r="E47" s="101"/>
      <c r="F47" s="103"/>
      <c r="G47" s="103"/>
      <c r="H47" s="103"/>
      <c r="I47" s="103"/>
      <c r="J47" s="103"/>
      <c r="K47" s="103"/>
      <c r="L47" s="103"/>
      <c r="M47" s="103"/>
      <c r="N47" s="103"/>
    </row>
    <row r="48" spans="1:14" ht="12.75">
      <c r="A48" s="139" t="s">
        <v>107</v>
      </c>
      <c r="B48" s="140"/>
      <c r="C48" s="140"/>
      <c r="D48" s="140"/>
      <c r="E48" s="183">
        <v>0</v>
      </c>
      <c r="F48" s="183">
        <v>0</v>
      </c>
      <c r="G48" s="183">
        <v>0</v>
      </c>
      <c r="H48" s="183">
        <v>0</v>
      </c>
      <c r="I48" s="183">
        <v>0</v>
      </c>
      <c r="J48" s="183">
        <v>0</v>
      </c>
      <c r="K48" s="183">
        <v>0</v>
      </c>
      <c r="L48" s="183">
        <v>0</v>
      </c>
      <c r="M48" s="183">
        <v>0</v>
      </c>
      <c r="N48" s="183">
        <v>0</v>
      </c>
    </row>
    <row r="49" spans="1:14" ht="12.75">
      <c r="A49" s="159" t="s">
        <v>108</v>
      </c>
      <c r="B49" s="164"/>
      <c r="C49" s="164"/>
      <c r="D49" s="164"/>
      <c r="E49" s="184">
        <v>0</v>
      </c>
      <c r="F49" s="184">
        <v>0</v>
      </c>
      <c r="G49" s="184">
        <v>0</v>
      </c>
      <c r="H49" s="184">
        <v>0</v>
      </c>
      <c r="I49" s="184">
        <v>0</v>
      </c>
      <c r="J49" s="184">
        <v>0</v>
      </c>
      <c r="K49" s="184">
        <v>0</v>
      </c>
      <c r="L49" s="184">
        <v>0</v>
      </c>
      <c r="M49" s="184">
        <v>0</v>
      </c>
      <c r="N49" s="184">
        <v>0</v>
      </c>
    </row>
    <row r="50" spans="1:14" ht="12.75">
      <c r="A50" s="159" t="s">
        <v>109</v>
      </c>
      <c r="B50" s="164"/>
      <c r="C50" s="164"/>
      <c r="D50" s="164"/>
      <c r="E50" s="184">
        <v>0</v>
      </c>
      <c r="F50" s="184">
        <v>0</v>
      </c>
      <c r="G50" s="184">
        <v>0</v>
      </c>
      <c r="H50" s="184">
        <v>0</v>
      </c>
      <c r="I50" s="184">
        <v>0</v>
      </c>
      <c r="J50" s="184">
        <v>0</v>
      </c>
      <c r="K50" s="184">
        <v>0</v>
      </c>
      <c r="L50" s="184">
        <v>0</v>
      </c>
      <c r="M50" s="184">
        <v>0</v>
      </c>
      <c r="N50" s="184">
        <v>0</v>
      </c>
    </row>
    <row r="51" spans="1:14" ht="12.75">
      <c r="A51" s="146" t="s">
        <v>110</v>
      </c>
      <c r="B51" s="147"/>
      <c r="C51" s="147"/>
      <c r="D51" s="147"/>
      <c r="E51" s="185">
        <v>0</v>
      </c>
      <c r="F51" s="185">
        <v>0</v>
      </c>
      <c r="G51" s="185">
        <v>0</v>
      </c>
      <c r="H51" s="185">
        <v>0</v>
      </c>
      <c r="I51" s="185">
        <v>0</v>
      </c>
      <c r="J51" s="185">
        <v>0</v>
      </c>
      <c r="K51" s="185">
        <v>0</v>
      </c>
      <c r="L51" s="185">
        <v>0</v>
      </c>
      <c r="M51" s="185">
        <v>0</v>
      </c>
      <c r="N51" s="185">
        <v>0</v>
      </c>
    </row>
  </sheetData>
  <sheetProtection/>
  <mergeCells count="2">
    <mergeCell ref="E44:G44"/>
    <mergeCell ref="E45:G45"/>
  </mergeCells>
  <printOptions/>
  <pageMargins left="0.7" right="0.7" top="0.75" bottom="0.75" header="0.3" footer="0.3"/>
  <pageSetup fitToHeight="1" fitToWidth="1"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SCDOC</dc:creator>
  <cp:keywords/>
  <dc:description/>
  <cp:lastModifiedBy>IT</cp:lastModifiedBy>
  <cp:lastPrinted>2011-08-08T19:48:48Z</cp:lastPrinted>
  <dcterms:created xsi:type="dcterms:W3CDTF">2007-09-24T18:15:03Z</dcterms:created>
  <dcterms:modified xsi:type="dcterms:W3CDTF">2018-11-16T21:38:54Z</dcterms:modified>
  <cp:category/>
  <cp:version/>
  <cp:contentType/>
  <cp:contentStatus/>
</cp:coreProperties>
</file>